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3256" windowHeight="13140" activeTab="3"/>
  </bookViews>
  <sheets>
    <sheet name="Co cau P VHXH" sheetId="7" r:id="rId1"/>
    <sheet name="Danh mục Nội vụ" sheetId="3" r:id="rId2"/>
    <sheet name="DMCV CV3 - NVTQ" sheetId="5" r:id="rId3"/>
    <sheet name="KPI CV3 - NVTQ" sheetId="6" r:id="rId4"/>
    <sheet name="KPI vi tri Noi vu" sheetId="8" r:id="rId5"/>
  </sheets>
  <definedNames>
    <definedName name="_xlnm.Print_Titles" localSheetId="1">'Danh mục Nội vụ'!$3:$3</definedName>
    <definedName name="_xlnm.Print_Titles" localSheetId="4">'KPI vi tri Noi vu'!$7:$7</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44" i="8" l="1"/>
  <c r="X44" i="8" s="1"/>
  <c r="P43" i="8"/>
  <c r="P42" i="8"/>
  <c r="T42" i="8" s="1"/>
  <c r="P41" i="8"/>
  <c r="X41" i="8" s="1"/>
  <c r="X40" i="8"/>
  <c r="V40" i="8"/>
  <c r="T40" i="8"/>
  <c r="R40" i="8"/>
  <c r="P40" i="8"/>
  <c r="P39" i="8"/>
  <c r="X39" i="8" s="1"/>
  <c r="P38" i="8"/>
  <c r="P37" i="8"/>
  <c r="V37" i="8" s="1"/>
  <c r="P36" i="8"/>
  <c r="T35" i="8"/>
  <c r="P35" i="8"/>
  <c r="R35" i="8" s="1"/>
  <c r="P33" i="8"/>
  <c r="X33" i="8" s="1"/>
  <c r="P32" i="8"/>
  <c r="X32" i="8" s="1"/>
  <c r="P31" i="8"/>
  <c r="P29" i="8"/>
  <c r="X29" i="8" s="1"/>
  <c r="P28" i="8"/>
  <c r="T28" i="8" s="1"/>
  <c r="P27" i="8"/>
  <c r="X27" i="8" s="1"/>
  <c r="P24" i="8"/>
  <c r="P23" i="8"/>
  <c r="R23" i="8" s="1"/>
  <c r="P22" i="8"/>
  <c r="X22" i="8" s="1"/>
  <c r="P21" i="8"/>
  <c r="X21" i="8" s="1"/>
  <c r="P20" i="8"/>
  <c r="X20" i="8" s="1"/>
  <c r="P19" i="8"/>
  <c r="P18" i="8"/>
  <c r="T18" i="8" s="1"/>
  <c r="P17" i="8"/>
  <c r="X16" i="8"/>
  <c r="V16" i="8"/>
  <c r="T16" i="8"/>
  <c r="P16" i="8"/>
  <c r="R16" i="8" s="1"/>
  <c r="P15" i="8"/>
  <c r="X15" i="8" s="1"/>
  <c r="P14" i="8"/>
  <c r="X14" i="8" s="1"/>
  <c r="P12" i="8"/>
  <c r="V12" i="8" s="1"/>
  <c r="K44" i="8"/>
  <c r="M44" i="8" s="1"/>
  <c r="K43" i="8"/>
  <c r="M43" i="8" s="1"/>
  <c r="K42" i="8"/>
  <c r="M42" i="8" s="1"/>
  <c r="K41" i="8"/>
  <c r="M41" i="8" s="1"/>
  <c r="K40" i="8"/>
  <c r="M40" i="8" s="1"/>
  <c r="K39" i="8"/>
  <c r="M39" i="8" s="1"/>
  <c r="K38" i="8"/>
  <c r="M38" i="8" s="1"/>
  <c r="K37" i="8"/>
  <c r="M37" i="8" s="1"/>
  <c r="K36" i="8"/>
  <c r="M36" i="8" s="1"/>
  <c r="K35" i="8"/>
  <c r="M35" i="8" s="1"/>
  <c r="K33" i="8"/>
  <c r="M33" i="8" s="1"/>
  <c r="K32" i="8"/>
  <c r="M32" i="8" s="1"/>
  <c r="K31" i="8"/>
  <c r="M31" i="8" s="1"/>
  <c r="K29" i="8"/>
  <c r="M29" i="8" s="1"/>
  <c r="K28" i="8"/>
  <c r="M28" i="8" s="1"/>
  <c r="K27" i="8"/>
  <c r="M27" i="8" s="1"/>
  <c r="K24" i="8"/>
  <c r="M24" i="8" s="1"/>
  <c r="K23" i="8"/>
  <c r="M23" i="8" s="1"/>
  <c r="K22" i="8"/>
  <c r="M22" i="8" s="1"/>
  <c r="K21" i="8"/>
  <c r="M21" i="8" s="1"/>
  <c r="K20" i="8"/>
  <c r="M20" i="8" s="1"/>
  <c r="K19" i="8"/>
  <c r="M19" i="8" s="1"/>
  <c r="K18" i="8"/>
  <c r="M18" i="8" s="1"/>
  <c r="K17" i="8"/>
  <c r="M17" i="8" s="1"/>
  <c r="K16" i="8"/>
  <c r="M16" i="8" s="1"/>
  <c r="K15" i="8"/>
  <c r="M15" i="8" s="1"/>
  <c r="K14" i="8"/>
  <c r="M14" i="8" s="1"/>
  <c r="X12" i="8" l="1"/>
  <c r="V18" i="8"/>
  <c r="X18" i="8"/>
  <c r="T23" i="8"/>
  <c r="X23" i="8"/>
  <c r="V23" i="8"/>
  <c r="V28" i="8"/>
  <c r="X28" i="8"/>
  <c r="R28" i="8"/>
  <c r="V33" i="8"/>
  <c r="V35" i="8"/>
  <c r="X35" i="8"/>
  <c r="X37" i="8"/>
  <c r="V42" i="8"/>
  <c r="X42" i="8"/>
  <c r="P45" i="8"/>
  <c r="R14" i="8"/>
  <c r="X19" i="8"/>
  <c r="V19" i="8"/>
  <c r="T19" i="8"/>
  <c r="R19" i="8"/>
  <c r="R21" i="8"/>
  <c r="X31" i="8"/>
  <c r="V31" i="8"/>
  <c r="T31" i="8"/>
  <c r="X36" i="8"/>
  <c r="V36" i="8"/>
  <c r="T36" i="8"/>
  <c r="R36" i="8"/>
  <c r="T21" i="8"/>
  <c r="R31" i="8"/>
  <c r="V21" i="8"/>
  <c r="T14" i="8"/>
  <c r="X24" i="8"/>
  <c r="V24" i="8"/>
  <c r="T24" i="8"/>
  <c r="R24" i="8"/>
  <c r="V14" i="8"/>
  <c r="X38" i="8"/>
  <c r="V38" i="8"/>
  <c r="X17" i="8"/>
  <c r="V17" i="8"/>
  <c r="T17" i="8"/>
  <c r="R17" i="8"/>
  <c r="R33" i="8"/>
  <c r="R38" i="8"/>
  <c r="X43" i="8"/>
  <c r="V43" i="8"/>
  <c r="T43" i="8"/>
  <c r="T33" i="8"/>
  <c r="T38" i="8"/>
  <c r="R43" i="8"/>
  <c r="R29" i="8"/>
  <c r="R41" i="8"/>
  <c r="R22" i="8"/>
  <c r="T29" i="8"/>
  <c r="T41" i="8"/>
  <c r="R15" i="8"/>
  <c r="T22" i="8"/>
  <c r="R27" i="8"/>
  <c r="V29" i="8"/>
  <c r="R39" i="8"/>
  <c r="V41" i="8"/>
  <c r="T15" i="8"/>
  <c r="R20" i="8"/>
  <c r="V22" i="8"/>
  <c r="T27" i="8"/>
  <c r="R32" i="8"/>
  <c r="T39" i="8"/>
  <c r="R44" i="8"/>
  <c r="V15" i="8"/>
  <c r="T20" i="8"/>
  <c r="V27" i="8"/>
  <c r="V45" i="8" s="1"/>
  <c r="T32" i="8"/>
  <c r="R37" i="8"/>
  <c r="V39" i="8"/>
  <c r="T44" i="8"/>
  <c r="R18" i="8"/>
  <c r="V20" i="8"/>
  <c r="V32" i="8"/>
  <c r="T37" i="8"/>
  <c r="R42" i="8"/>
  <c r="V44" i="8"/>
  <c r="R12" i="8"/>
  <c r="T12" i="8"/>
  <c r="F37" i="6"/>
  <c r="X47" i="8" l="1"/>
  <c r="X45" i="8"/>
  <c r="T45" i="8"/>
  <c r="R45" i="8"/>
  <c r="V47" i="8"/>
  <c r="T47" i="8"/>
  <c r="R47" i="8"/>
  <c r="I82" i="6"/>
  <c r="H82" i="6"/>
  <c r="G82" i="6"/>
  <c r="F82" i="6"/>
  <c r="D82" i="6"/>
  <c r="C81" i="6"/>
  <c r="I80" i="6"/>
  <c r="H80" i="6"/>
  <c r="G80" i="6"/>
  <c r="F80" i="6"/>
  <c r="E80" i="6"/>
  <c r="D79" i="6"/>
  <c r="I78" i="6"/>
  <c r="H78" i="6"/>
  <c r="G78" i="6"/>
  <c r="F78" i="6"/>
  <c r="E78" i="6"/>
  <c r="D77" i="6"/>
  <c r="I76" i="6"/>
  <c r="H76" i="6"/>
  <c r="G76" i="6"/>
  <c r="F76" i="6"/>
  <c r="E76" i="6"/>
  <c r="D75" i="6"/>
  <c r="I74" i="6"/>
  <c r="H74" i="6"/>
  <c r="G74" i="6"/>
  <c r="F74" i="6"/>
  <c r="E74" i="6"/>
  <c r="D73" i="6"/>
  <c r="C72" i="6"/>
  <c r="B71" i="6"/>
  <c r="I70" i="6"/>
  <c r="H70" i="6"/>
  <c r="G70" i="6"/>
  <c r="F70" i="6"/>
  <c r="D70" i="6"/>
  <c r="C69" i="6"/>
  <c r="B68" i="6"/>
  <c r="I67" i="6"/>
  <c r="H67" i="6"/>
  <c r="G67" i="6"/>
  <c r="F67" i="6"/>
  <c r="E67" i="6"/>
  <c r="D66" i="6"/>
  <c r="E65" i="6"/>
  <c r="E64" i="6"/>
  <c r="I63" i="6"/>
  <c r="H63" i="6"/>
  <c r="G63" i="6"/>
  <c r="F63" i="6"/>
  <c r="E63" i="6"/>
  <c r="D62" i="6"/>
  <c r="I61" i="6"/>
  <c r="H61" i="6"/>
  <c r="G61" i="6"/>
  <c r="F61" i="6"/>
  <c r="E61" i="6"/>
  <c r="D60" i="6"/>
  <c r="E59" i="6"/>
  <c r="E58" i="6"/>
  <c r="I57" i="6"/>
  <c r="H57" i="6"/>
  <c r="G57" i="6"/>
  <c r="F57" i="6"/>
  <c r="E57" i="6"/>
  <c r="D56" i="6"/>
  <c r="C55" i="6"/>
  <c r="I54" i="6"/>
  <c r="H54" i="6"/>
  <c r="G54" i="6"/>
  <c r="F54" i="6"/>
  <c r="E54" i="6"/>
  <c r="D53" i="6"/>
  <c r="I52" i="6"/>
  <c r="H52" i="6"/>
  <c r="G52" i="6"/>
  <c r="F52" i="6"/>
  <c r="E52" i="6"/>
  <c r="D51" i="6"/>
  <c r="I50" i="6"/>
  <c r="H50" i="6"/>
  <c r="G50" i="6"/>
  <c r="F50" i="6"/>
  <c r="E50" i="6"/>
  <c r="D49" i="6"/>
  <c r="I48" i="6"/>
  <c r="H48" i="6"/>
  <c r="G48" i="6"/>
  <c r="F48" i="6"/>
  <c r="E48" i="6"/>
  <c r="D47" i="6"/>
  <c r="I46" i="6"/>
  <c r="H46" i="6"/>
  <c r="G46" i="6"/>
  <c r="F46" i="6"/>
  <c r="E46" i="6"/>
  <c r="D45" i="6"/>
  <c r="I44" i="6"/>
  <c r="H44" i="6"/>
  <c r="G44" i="6"/>
  <c r="F44" i="6"/>
  <c r="E44" i="6"/>
  <c r="D43" i="6"/>
  <c r="E42" i="6"/>
  <c r="E41" i="6"/>
  <c r="I40" i="6"/>
  <c r="H40" i="6"/>
  <c r="G40" i="6"/>
  <c r="F40" i="6"/>
  <c r="E40" i="6"/>
  <c r="D39" i="6"/>
  <c r="E38" i="6"/>
  <c r="I37" i="6"/>
  <c r="H37" i="6"/>
  <c r="G37" i="6"/>
  <c r="E37" i="6"/>
  <c r="D36" i="6"/>
  <c r="C35" i="6"/>
  <c r="I34" i="6"/>
  <c r="H34" i="6"/>
  <c r="G34" i="6"/>
  <c r="F34" i="6"/>
  <c r="E34" i="6"/>
  <c r="D33" i="6"/>
  <c r="I32" i="6"/>
  <c r="H32" i="6"/>
  <c r="G32" i="6"/>
  <c r="F32" i="6"/>
  <c r="E32" i="6"/>
  <c r="D31" i="6"/>
  <c r="I30" i="6"/>
  <c r="H30" i="6"/>
  <c r="G30" i="6"/>
  <c r="F30" i="6"/>
  <c r="E30" i="6"/>
  <c r="D29" i="6"/>
  <c r="I28" i="6"/>
  <c r="H28" i="6"/>
  <c r="G28" i="6"/>
  <c r="F28" i="6"/>
  <c r="E28" i="6"/>
  <c r="D27" i="6"/>
  <c r="I26" i="6"/>
  <c r="H26" i="6"/>
  <c r="G26" i="6"/>
  <c r="F26" i="6"/>
  <c r="E26" i="6"/>
  <c r="D25" i="6"/>
  <c r="I24" i="6"/>
  <c r="H24" i="6"/>
  <c r="G24" i="6"/>
  <c r="F24" i="6"/>
  <c r="E24" i="6"/>
  <c r="D23" i="6"/>
  <c r="I22" i="6"/>
  <c r="H22" i="6"/>
  <c r="G22" i="6"/>
  <c r="F22" i="6"/>
  <c r="E22" i="6"/>
  <c r="D21" i="6"/>
  <c r="I20" i="6"/>
  <c r="H20" i="6"/>
  <c r="G20" i="6"/>
  <c r="F20" i="6"/>
  <c r="E20" i="6"/>
  <c r="D19" i="6"/>
  <c r="I18" i="6"/>
  <c r="H18" i="6"/>
  <c r="G18" i="6"/>
  <c r="F18" i="6"/>
  <c r="E18" i="6"/>
  <c r="D17" i="6"/>
  <c r="I16" i="6"/>
  <c r="H16" i="6"/>
  <c r="G16" i="6"/>
  <c r="F16" i="6"/>
  <c r="E16" i="6"/>
  <c r="D15" i="6"/>
  <c r="C14" i="6"/>
  <c r="B13" i="6"/>
  <c r="I12" i="6"/>
  <c r="H12" i="6"/>
  <c r="G12" i="6"/>
  <c r="F12" i="6"/>
  <c r="C12" i="6"/>
  <c r="B11" i="6"/>
  <c r="M81" i="5"/>
  <c r="M79" i="5"/>
  <c r="M77" i="5"/>
  <c r="M75" i="5"/>
  <c r="M73" i="5"/>
  <c r="M66" i="5"/>
  <c r="M62" i="5"/>
  <c r="M60" i="5"/>
  <c r="M56" i="5"/>
  <c r="M53" i="5"/>
  <c r="M51" i="5"/>
  <c r="M49" i="5"/>
  <c r="M47" i="5"/>
  <c r="M45" i="5"/>
  <c r="M43" i="5"/>
  <c r="M39" i="5"/>
  <c r="M33" i="5"/>
  <c r="M31" i="5"/>
  <c r="M29" i="5"/>
  <c r="M27" i="5"/>
  <c r="M25" i="5"/>
  <c r="M23" i="5"/>
  <c r="M21" i="5"/>
  <c r="M19" i="5"/>
  <c r="M17" i="5"/>
  <c r="M15" i="5"/>
  <c r="L81" i="5"/>
  <c r="L53" i="5"/>
  <c r="L51" i="5"/>
  <c r="L49" i="5"/>
  <c r="L47" i="5"/>
  <c r="L45" i="5"/>
  <c r="L79" i="5"/>
  <c r="L43" i="5"/>
  <c r="L77" i="5"/>
  <c r="L75" i="5"/>
  <c r="L73" i="5"/>
  <c r="L33" i="5"/>
  <c r="L31" i="5"/>
  <c r="L29" i="5"/>
  <c r="L27" i="5"/>
  <c r="L25" i="5"/>
  <c r="L23" i="5"/>
  <c r="L21" i="5"/>
  <c r="L19" i="5"/>
  <c r="L17" i="5"/>
  <c r="L15" i="5"/>
  <c r="L66" i="5"/>
  <c r="L62" i="5"/>
  <c r="L60" i="5"/>
  <c r="L39" i="5"/>
  <c r="L56" i="5"/>
  <c r="L36" i="5"/>
  <c r="L69" i="5"/>
  <c r="U48" i="8" l="1"/>
  <c r="D50" i="8" s="1"/>
  <c r="J82" i="6"/>
  <c r="N82" i="6" s="1"/>
  <c r="J80" i="6"/>
  <c r="R80" i="6" s="1"/>
  <c r="J50" i="6"/>
  <c r="N50" i="6" s="1"/>
  <c r="J22" i="6"/>
  <c r="L22" i="6" s="1"/>
  <c r="J34" i="6"/>
  <c r="R34" i="6" s="1"/>
  <c r="J40" i="6"/>
  <c r="R40" i="6" s="1"/>
  <c r="R50" i="6"/>
  <c r="J74" i="6"/>
  <c r="N74" i="6" s="1"/>
  <c r="J70" i="6"/>
  <c r="R70" i="6" s="1"/>
  <c r="R74" i="6"/>
  <c r="J76" i="6"/>
  <c r="N76" i="6" s="1"/>
  <c r="L74" i="6"/>
  <c r="J52" i="6"/>
  <c r="P52" i="6" s="1"/>
  <c r="J63" i="6"/>
  <c r="P63" i="6" s="1"/>
  <c r="J67" i="6"/>
  <c r="N67" i="6" s="1"/>
  <c r="J57" i="6"/>
  <c r="N57" i="6" s="1"/>
  <c r="J61" i="6"/>
  <c r="N61" i="6" s="1"/>
  <c r="J78" i="6"/>
  <c r="L78" i="6" s="1"/>
  <c r="L50" i="6"/>
  <c r="P50" i="6"/>
  <c r="R52" i="6"/>
  <c r="N52" i="6"/>
  <c r="L52" i="6"/>
  <c r="R82" i="6"/>
  <c r="P82" i="6"/>
  <c r="P67" i="6"/>
  <c r="J54" i="6"/>
  <c r="R54" i="6" s="1"/>
  <c r="J12" i="6"/>
  <c r="P12" i="6" s="1"/>
  <c r="J48" i="6"/>
  <c r="P48" i="6" s="1"/>
  <c r="J46" i="6"/>
  <c r="R46" i="6" s="1"/>
  <c r="J44" i="6"/>
  <c r="R44" i="6" s="1"/>
  <c r="J30" i="6"/>
  <c r="L30" i="6" s="1"/>
  <c r="J28" i="6"/>
  <c r="N28" i="6" s="1"/>
  <c r="P28" i="6"/>
  <c r="J24" i="6"/>
  <c r="R24" i="6" s="1"/>
  <c r="J18" i="6"/>
  <c r="N18" i="6" s="1"/>
  <c r="J16" i="6"/>
  <c r="N16" i="6" s="1"/>
  <c r="J32" i="6"/>
  <c r="P32" i="6" s="1"/>
  <c r="J37" i="6"/>
  <c r="P37" i="6" s="1"/>
  <c r="J20" i="6"/>
  <c r="R20" i="6" s="1"/>
  <c r="J26" i="6"/>
  <c r="N26" i="6" s="1"/>
  <c r="M36" i="5"/>
  <c r="M69" i="5"/>
  <c r="M11" i="5"/>
  <c r="P40" i="6" l="1"/>
  <c r="N40" i="6"/>
  <c r="L82" i="6"/>
  <c r="L12" i="6"/>
  <c r="P22" i="6"/>
  <c r="R22" i="6"/>
  <c r="N80" i="6"/>
  <c r="R76" i="6"/>
  <c r="R12" i="6"/>
  <c r="N22" i="6"/>
  <c r="P74" i="6"/>
  <c r="N34" i="6"/>
  <c r="L80" i="6"/>
  <c r="L34" i="6"/>
  <c r="P80" i="6"/>
  <c r="R61" i="6"/>
  <c r="L40" i="6"/>
  <c r="P34" i="6"/>
  <c r="P76" i="6"/>
  <c r="N63" i="6"/>
  <c r="R37" i="6"/>
  <c r="L54" i="6"/>
  <c r="N54" i="6"/>
  <c r="L70" i="6"/>
  <c r="L24" i="6"/>
  <c r="P78" i="6"/>
  <c r="N70" i="6"/>
  <c r="R57" i="6"/>
  <c r="P24" i="6"/>
  <c r="N24" i="6"/>
  <c r="N78" i="6"/>
  <c r="P70" i="6"/>
  <c r="L63" i="6"/>
  <c r="R78" i="6"/>
  <c r="P61" i="6"/>
  <c r="N12" i="6"/>
  <c r="L76" i="6"/>
  <c r="R63" i="6"/>
  <c r="L61" i="6"/>
  <c r="P16" i="6"/>
  <c r="L28" i="6"/>
  <c r="P57" i="6"/>
  <c r="P26" i="6"/>
  <c r="L57" i="6"/>
  <c r="R67" i="6"/>
  <c r="L67" i="6"/>
  <c r="L37" i="6"/>
  <c r="L46" i="6"/>
  <c r="P54" i="6"/>
  <c r="L44" i="6"/>
  <c r="N44" i="6"/>
  <c r="R16" i="6"/>
  <c r="P44" i="6"/>
  <c r="L48" i="6"/>
  <c r="L16" i="6"/>
  <c r="R48" i="6"/>
  <c r="N48" i="6"/>
  <c r="N37" i="6"/>
  <c r="P46" i="6"/>
  <c r="N46" i="6"/>
  <c r="L32" i="6"/>
  <c r="N32" i="6"/>
  <c r="R32" i="6"/>
  <c r="N30" i="6"/>
  <c r="P30" i="6"/>
  <c r="R30" i="6"/>
  <c r="R28" i="6"/>
  <c r="R26" i="6"/>
  <c r="L20" i="6"/>
  <c r="N20" i="6"/>
  <c r="P20" i="6"/>
  <c r="P18" i="6"/>
  <c r="R18" i="6"/>
  <c r="L18" i="6"/>
  <c r="L26" i="6"/>
  <c r="J83" i="6"/>
  <c r="L83" i="6" l="1"/>
  <c r="L85" i="6" s="1"/>
  <c r="P83" i="6"/>
  <c r="P85" i="6" s="1"/>
  <c r="R83" i="6"/>
  <c r="R85" i="6" s="1"/>
  <c r="N83" i="6"/>
  <c r="N85" i="6" s="1"/>
  <c r="O86" i="6" l="1"/>
  <c r="F88" i="6" s="1"/>
  <c r="K37" i="3" l="1"/>
  <c r="M37" i="3" s="1"/>
  <c r="K36" i="3"/>
  <c r="M36" i="3" s="1"/>
  <c r="K35" i="3"/>
  <c r="M35" i="3" s="1"/>
  <c r="K34" i="3"/>
  <c r="M34" i="3" s="1"/>
  <c r="K33" i="3"/>
  <c r="M33" i="3" s="1"/>
  <c r="K32" i="3"/>
  <c r="M32" i="3" s="1"/>
  <c r="K31" i="3"/>
  <c r="M31" i="3" s="1"/>
  <c r="K30" i="3"/>
  <c r="M30" i="3" s="1"/>
  <c r="K29" i="3"/>
  <c r="M29" i="3" s="1"/>
  <c r="K28" i="3"/>
  <c r="M28" i="3" s="1"/>
  <c r="K26" i="3" l="1"/>
  <c r="M26" i="3" s="1"/>
  <c r="K25" i="3"/>
  <c r="M25" i="3" s="1"/>
  <c r="K24" i="3"/>
  <c r="M24" i="3" s="1"/>
  <c r="K22" i="3"/>
  <c r="M22" i="3" s="1"/>
  <c r="K21" i="3"/>
  <c r="M21" i="3" s="1"/>
  <c r="K20" i="3"/>
  <c r="M20" i="3" s="1"/>
  <c r="K17" i="3"/>
  <c r="M17" i="3" s="1"/>
  <c r="K16" i="3"/>
  <c r="M16" i="3" s="1"/>
  <c r="K15" i="3"/>
  <c r="M15" i="3" s="1"/>
  <c r="K14" i="3"/>
  <c r="M14" i="3" s="1"/>
  <c r="K13" i="3"/>
  <c r="M13" i="3" s="1"/>
  <c r="K12" i="3"/>
  <c r="M12" i="3" s="1"/>
  <c r="K11" i="3"/>
  <c r="M11" i="3" s="1"/>
  <c r="K10" i="3"/>
  <c r="M10" i="3" s="1"/>
  <c r="K9" i="3"/>
  <c r="M9" i="3" s="1"/>
  <c r="K8" i="3"/>
  <c r="M8" i="3" s="1"/>
  <c r="K7" i="3"/>
  <c r="M7" i="3" s="1"/>
</calcChain>
</file>

<file path=xl/comments1.xml><?xml version="1.0" encoding="utf-8"?>
<comments xmlns="http://schemas.openxmlformats.org/spreadsheetml/2006/main">
  <authors>
    <author>HP</author>
  </authors>
  <commentList>
    <comment ref="J8" authorId="0">
      <text>
        <r>
          <rPr>
            <b/>
            <sz val="9"/>
            <color indexed="81"/>
            <rFont val="Tahoma"/>
            <family val="2"/>
          </rPr>
          <t>HP:</t>
        </r>
        <r>
          <rPr>
            <sz val="9"/>
            <color indexed="81"/>
            <rFont val="Tahoma"/>
            <family val="2"/>
          </rPr>
          <t xml:space="preserve">
Quy đổi về cùng điểm giá trị</t>
        </r>
      </text>
    </comment>
  </commentList>
</comments>
</file>

<file path=xl/comments2.xml><?xml version="1.0" encoding="utf-8"?>
<comments xmlns="http://schemas.openxmlformats.org/spreadsheetml/2006/main">
  <authors>
    <author>HP</author>
  </authors>
  <commentList>
    <comment ref="P7" authorId="0">
      <text>
        <r>
          <rPr>
            <b/>
            <sz val="9"/>
            <color indexed="81"/>
            <rFont val="Tahoma"/>
            <family val="2"/>
          </rPr>
          <t>HP:</t>
        </r>
        <r>
          <rPr>
            <sz val="9"/>
            <color indexed="81"/>
            <rFont val="Tahoma"/>
            <family val="2"/>
          </rPr>
          <t xml:space="preserve">
Quy đổi về cùng điểm giá trị</t>
        </r>
      </text>
    </comment>
  </commentList>
</comments>
</file>

<file path=xl/sharedStrings.xml><?xml version="1.0" encoding="utf-8"?>
<sst xmlns="http://schemas.openxmlformats.org/spreadsheetml/2006/main" count="645" uniqueCount="258">
  <si>
    <t>STT</t>
  </si>
  <si>
    <t>Nhiệm vụ / Nhóm nhiệm vụ</t>
  </si>
  <si>
    <t>Công việc chi tiết</t>
  </si>
  <si>
    <t>Sản phẩm đầu ra</t>
  </si>
  <si>
    <t>Phân nhóm</t>
  </si>
  <si>
    <t>Khung điểm tối đa</t>
  </si>
  <si>
    <t>Điểm tiêu chí 1: Mức độ khó</t>
  </si>
  <si>
    <t>Điểm tiêu chí 2: Thời gian hao phí</t>
  </si>
  <si>
    <t>Điểm tiêu chí 3: Phối hợp</t>
  </si>
  <si>
    <t>Điểm tiêu chí 4: Phạm vi áp dụng</t>
  </si>
  <si>
    <t>Điểm chấm</t>
  </si>
  <si>
    <t>Điểm đơn vị sản phẩm công việc chuẩn</t>
  </si>
  <si>
    <t>Hệ số quy đổi</t>
  </si>
  <si>
    <t>Ghi chú</t>
  </si>
  <si>
    <t>Soạn thảo văn bản hành chính đơn giản</t>
  </si>
  <si>
    <t>Soạn thảo văn bản</t>
  </si>
  <si>
    <t>Văn bản hành chính</t>
  </si>
  <si>
    <t>N1</t>
  </si>
  <si>
    <t>Đơn vị sản phẩm, công việc chuẩn</t>
  </si>
  <si>
    <t>N2</t>
  </si>
  <si>
    <t>N3</t>
  </si>
  <si>
    <t>N4</t>
  </si>
  <si>
    <t>Quản lý hồ sơ cán bộ</t>
  </si>
  <si>
    <t>Cập nhật hồ sơ lý lịch CBCC lên phần mềm.</t>
  </si>
  <si>
    <t>Cơ sở dữ liệu; Sổ theo dõi hồ sơ</t>
  </si>
  <si>
    <t>Hồ sơ nâng lương định kỳ</t>
  </si>
  <si>
    <t>Rà soát danh sách, lập tờ trình</t>
  </si>
  <si>
    <t>Tờ trình kèm Danh sách nâng lương</t>
  </si>
  <si>
    <t>Quy hoạch, bổ nhiệm cán bộ</t>
  </si>
  <si>
    <t>Tham mưu quy trình rà soát quy hoạch chức danh lãnh đạo.</t>
  </si>
  <si>
    <t>Tờ trình, Biên bản các bước quy trình</t>
  </si>
  <si>
    <t>Đánh giá, xếp loại CBCC</t>
  </si>
  <si>
    <t>Tổng hợp phiếu chấm điểm sản phẩm toàn cơ quan cấp xã.</t>
  </si>
  <si>
    <t>Quyết định phân loại chất lượng năm</t>
  </si>
  <si>
    <t>Kiểm tra công vụ cơ quan</t>
  </si>
  <si>
    <t>Kiểm tra việc chấp hành giờ giấc, tác phong làm việc.</t>
  </si>
  <si>
    <t>Biên bản kiểm tra, Thông báo, Báo cáo, ...</t>
  </si>
  <si>
    <t>Đề án sắp xếp, sáp nhập, chia tách thôn/tổ dân phố</t>
  </si>
  <si>
    <t>Khảo sát thực trạng, xây dựng tờ trình, đề án, tổ chức lấy ý kiến cử tri đại diện hộ gia đình tại khu dân cư về việc sáp nhập.</t>
  </si>
  <si>
    <t>Đề án sáp nhập/chia tách thôn kèm Biên bản lấy ý kiến cử tri</t>
  </si>
  <si>
    <t>Thiết lập sơ đồ tổ chức bộ máy và vị trí việc làm</t>
  </si>
  <si>
    <t>Cập nhật bản mô tả công việc, khung năng lực của từng chức danh chuyên môn theo đề án vị trí việc làm được phê duyệt.</t>
  </si>
  <si>
    <t>Hồ sơ vị trí việc làm cơ quan (Bản mô tả và Khung năng lực)</t>
  </si>
  <si>
    <t>Quản lý tổ chức hội, quỹ xã hội, phi chính phủ</t>
  </si>
  <si>
    <t>Tiếp nhận hồ sơ, theo dõi tình hình tổ chức và hoạt động của các hội đặc thù (Hội Chữ thập đỏ, Hội Người cao tuổi, Hội Khuyến học...).</t>
  </si>
  <si>
    <t>Báo cáo tình hình tổ chức và hoạt động của các Hội cấp xã</t>
  </si>
  <si>
    <t>Quản lý hoạt động Thôn</t>
  </si>
  <si>
    <t>Tham mưu quy trình bầu cử Trưởng thôn, phê duyệt hương ước.</t>
  </si>
  <si>
    <t>Quyết định kết quả; Hương ước thôn được duyệt</t>
  </si>
  <si>
    <t>Công tác Bầu cử</t>
  </si>
  <si>
    <t>Chuẩn bị các điều kiện</t>
  </si>
  <si>
    <t>Hồ sơ kết quả bầu cử (Biên bản kiểm phiếu), Báo cáo, Văn bản, …</t>
  </si>
  <si>
    <t>Báo cáo đột xuất hỏa tốc</t>
  </si>
  <si>
    <t>Xây dựng báo cáo hỏa tốc theo yêu cầu khẩn.</t>
  </si>
  <si>
    <t>Văn bản báo cáo đột xuất gửi cơ quan cấp trên</t>
  </si>
  <si>
    <t>II</t>
  </si>
  <si>
    <t>I</t>
  </si>
  <si>
    <t>CÔNG VIỆC CHUYÊN MÔN</t>
  </si>
  <si>
    <t>LĨNH VỰC TỔ CHỨC, CÁN BỘ</t>
  </si>
  <si>
    <t xml:space="preserve">Quản lý Hồ sơ và Dữ liệu Cán bộ, Công chức
</t>
  </si>
  <si>
    <t>- Vận hành Cơ sở dữ liệu Quốc gia: Trực tiếp cập nhật hằng ngày, đồng bộ hóa 100% biến động (lương, bằng cấp, khen thưởng, kỷ luật) của cán bộ, công chức xã lên Phần mềm quản lý cán bộ, công chức quốc gia.
- Lập và lưu trữ hồ sơ giấy: Tiếp nhận, sắp xếp, bổ sung các thành phần hồ sơ lý lịch (mẫu 2C), bản kê khai tài sản, nhận xét đảng viên nơi cư trú của cán bộ, công chức và người hoạt động không chuyên trách.</t>
  </si>
  <si>
    <t>Báo cáo, Công văn, Kế hoạch, …</t>
  </si>
  <si>
    <t xml:space="preserve">Tham mưu quản lý, giải quyết chế độ chính sách
</t>
  </si>
  <si>
    <t>- Phân công nhiệm vụ nội bộ: Soạn thảo Quyết định của Chủ tịch UBND xã về việc phân công nhiệm vụ cụ thể, quy chế làm việc và mối quan hệ công tác giữa các vị trí chức danh công chức cấp xã.
- Đề xuất chế độ lương, phụ cấp: Định kỳ rà soát thời hạn nâng lương, lập tờ trình kèm hồ sơ gửi thẩm định việc nâng bậc lương, hưởng phụ cấp vượt khung, phụ cấp thu hút cho cán bộ, công chức xã.
- Theo dõi đào tạo, quy hoạch: Tổng hợp danh sách cán bộ, công chức xã đủ điều kiện cử đi học các lớp chuẩn hóa trình độ hoặc các lớp tập huấn kỹ năng chuyên môn do cấp trên tổ chức.</t>
  </si>
  <si>
    <t>Quyết định, Thông báo, Báo cáo, …</t>
  </si>
  <si>
    <t xml:space="preserve"> Về kỷ cương công vụ và đánh giá, xếp loại định kỳ
</t>
  </si>
  <si>
    <t>- Kiểm tra kỷ luật, kỷ cương hành chính: Trực tiếp giám sát việc chấp hành giờ giấc làm việc, đeo thẻ công chức, văn hóa ứng xử tại Bộ phận Một cửa và tại các phòng làm việc của UBND xã.
- Đánh giá, xếp loại: triển khai, hướng dẫn cán bộ, công chức thực hiện; tổng hợp ý kiến nhận xét; chuẩn bị tài liệu cho cuộc họp đánh giá, phân loại chất lượng định kỳ.
- Người hoạt động không chuyên trách: Tham mưu quy trình bầu chọn, tuyển chọn, ký kết thỏa thuận công việc và giải quyết chế độ phụ cấp đối với đội ngũ không chuyên trách ở xã và ở thôn/tổ dân phố.</t>
  </si>
  <si>
    <t>Kế hoạch, Quyết định, Báo cáo, …</t>
  </si>
  <si>
    <t>LĨNH VỰC CẢI CÁCH HÀNH CHÍNH</t>
  </si>
  <si>
    <t>Tham mưu ban hành văn bản chỉ đạo điều hành, triển khai thực hiện các nội dung công tác CCHC</t>
  </si>
  <si>
    <t>Tham mưu văn bản về Kế hoạch CCHC năm của UBND xã; Kế hoạch khắc phục hạn chế sau kiểm tra; Báo cáo kết quả CCHC định kỳ của xã; Lịch và biên bản tiếp công dân của Lãnh đạo.</t>
  </si>
  <si>
    <t>Văn bản, Kế hoạch, Báo cáo</t>
  </si>
  <si>
    <t>Tham mưu văn bản về Cải cách bộ máy</t>
  </si>
  <si>
    <t>- Quyết định phân công nhiệm vụ cụ thể cho công chức xã.
- Báo cáo rà soát chức năng, nhiệm vụ, quy chế làm việc.
- Hồ sơ sáp nhập, chia tách thôn, tổ dân phố (nếu có).</t>
  </si>
  <si>
    <t>Công văn, Quyết định, Báo cáo, Hồ sơ …</t>
  </si>
  <si>
    <t>Tham mưu văn bản về Cải cách công vụ</t>
  </si>
  <si>
    <t>Bản đánh giá, xếp loại chất lượng công chức hằng năm; Hồ sơ quản lý lý lịch, biến động công chức xã; Bảng chấm công, sổ theo dõi kỷ luật, kỷ cương công vụ.</t>
  </si>
  <si>
    <t>CÔNG VIỆC DÙNG CHUNG</t>
  </si>
  <si>
    <t>LĨNH VỰC TỔNG HỢP, HÀNH CHÍNH</t>
  </si>
  <si>
    <t>Thông báo</t>
  </si>
  <si>
    <t>Thông báo có tính chuyên môn nghiệp vụ</t>
  </si>
  <si>
    <t>Có tổng hợp, xử lý số liệu chuyên môn nghiệp vụ, như: Thông báo tuyển dụng; Thông báo kết quả tuyển dụng; thông báo nghỉ hưu; thông báo đánh giá, xếp loại cán bộ, công chức, viên chức; thông báo kết quả…</t>
  </si>
  <si>
    <t>Biên bản ghi nhận, xác lập các sự việc đơn giản trong phạm vi cơ quan, đơn vị, địa phương</t>
  </si>
  <si>
    <t>Biên bản ghi nhận trực tiếp một sự việc cụ thể, phạm vi hẹp, không đi sâu phân tích: Biên bản bàn giao tài liệu, hồ sơ; biên bản niêm phong; biên bản xác định hiện trạng…</t>
  </si>
  <si>
    <t>Biên bản</t>
  </si>
  <si>
    <t>Biên bản ghi nhận quá trình và kết quả thực hiện công việc</t>
  </si>
  <si>
    <t>Biên bản phản ánh diễn biến; có thể ghi nhận nhiều ý kiến: Biên bản họp giao ban, biên bản họp xét nâng lương, biên bản họp xét thi đua - khen thưởng, biên bản họp hội đồng tuyển dụng, biên bản họp hội đồng xét sáng kiến, biên bản kiểm tra…</t>
  </si>
  <si>
    <t>Báo cáo cung cấp thông tin, số liệu, sự vụ đơn giản</t>
  </si>
  <si>
    <t>Báo cáo nhanh; nội dung báo cáo ngắn gọn, chủ yếu là số liệu, tình hình; thường mang tính định kỳ hoặc đột xuất đơn giản: báo cáo nhanh, báo cáo tuần, tháng, báo cáo cung cấp số liệu…</t>
  </si>
  <si>
    <t>Báo cáo</t>
  </si>
  <si>
    <t>Báo cáo khó khăn, vướng mắc theo nhiệm vụ được giao (Về tiến độ chương trình, dự án, kế hoạch.., )</t>
  </si>
  <si>
    <t>Báo cáo cấp thẩm quyền về những khó khăn, vướng mắc trong thực hiện nhiệm vụ; kiến nghị đề xuất giải pháp thực hiện</t>
  </si>
  <si>
    <t>Báo cáo tổng hợp, phân tích số liệu, cung cấp thông tin trong phạm vi cơ quan, đơn vị</t>
  </si>
  <si>
    <t>Báo cáo quý, năm, sơ kết, tổng kết trong phạm vi cơ quan, đơn vị…</t>
  </si>
  <si>
    <t>Xây dựng đề án trong phạm vi cơ quan, đơn vị</t>
  </si>
  <si>
    <t>Đề án vị trí việc làm, đề án xét thăng hạng, nâng ngạch; Đề án xây dựng văn hóa công sở và đạo đức công vụ</t>
  </si>
  <si>
    <t>Đề án</t>
  </si>
  <si>
    <t>Tờ trình xin ý kiến các nhiệm vụ thường xuyên, đơn giản theo quy định trong phạm vi cơ quan, đơn vị; Tờ trình đề nghị phê duyệt, ký quyết định hành chính cơ bản, văn bản có nội dung, phạm vi ảnh hưởng nhỏ</t>
  </si>
  <si>
    <t>Tờ trình đơn giản, thường xuyên, công việc lặp lại: mua sắm, nâng lương thường xuyên…</t>
  </si>
  <si>
    <t>Tờ trình</t>
  </si>
  <si>
    <t>Quyết định hành chính cá biệt về chế độ, chính sách, công tác cán bộ, khen thưởng, kỷ luật</t>
  </si>
  <si>
    <t>Quyết định nâng bậc lương thường xuyên, nâng bậc lương trước thời hạn; Quyết định cử cán bộ, công chức, viên chức tham gia đào tạo, bồi dưỡng; Quyết định bổ nhiệm, luân chuyển, điều động, biệt phái; Quyết định xử lý kỷ luật, Quyết định thanh tra, Quyết định kiểm tra, Quyết định thành lập đoàn…</t>
  </si>
  <si>
    <t>Quyết định</t>
  </si>
  <si>
    <t>Văn bản triển khai chuyên môn nghiệp vụ trong phạm vi cơ quan đơn vị</t>
  </si>
  <si>
    <t>Triển khai rà soát thủ tục hành chính trong nội bộ cơ quan; triển khai rà soát, xây dựng đề án vị trí việc làm…</t>
  </si>
  <si>
    <t>Công văn</t>
  </si>
  <si>
    <t xml:space="preserve">DANH MỤC SẢN PHẨM/ CÔNG VIỆC CHUYÊN MÔN VÀ CÔNG VIỆC DÙNG CHUNG QUY ĐỔI
ĐỐI VỚI CÔNG CHỨC THUỘC ỦY BAN NHÂN DÂN XÃ (LĨNH VỰC NỘI VỤ)
</t>
  </si>
  <si>
    <t>Tổ chức hành chính, sự nghiệp nhà nước;</t>
  </si>
  <si>
    <t>Tham mưu thực hiện chế độ công vụ; cải cách hành chính; hội, tổ chức phi chính phủ;</t>
  </si>
  <si>
    <t>Thủ quỹ của Phòng VHXH.</t>
  </si>
  <si>
    <t>BẢNG DANH MỤC SẢN PHẨM CÔNG VIỆC</t>
  </si>
  <si>
    <t>Nguyễn Hùng Cường | kinhcan24 | blognhansu.net.vn</t>
  </si>
  <si>
    <t>Quý …., Năm ….</t>
  </si>
  <si>
    <t xml:space="preserve">Vị trí: </t>
  </si>
  <si>
    <t xml:space="preserve">Đơn vị công tác: </t>
  </si>
  <si>
    <t>TT</t>
  </si>
  <si>
    <t>Nhiệm vụ</t>
  </si>
  <si>
    <t>Định mức lao động</t>
  </si>
  <si>
    <t>Cấp trình</t>
  </si>
  <si>
    <t>Độ khó, mới, phức tạp; phạm vi tác động</t>
  </si>
  <si>
    <t>Sản phẩm</t>
  </si>
  <si>
    <t>Số lượng</t>
  </si>
  <si>
    <t>Tiến độ/ tần suất</t>
  </si>
  <si>
    <t>Điểm chấm công việc</t>
  </si>
  <si>
    <t>Phụ trách Lĩnh vực Xã hội - Lao động:</t>
  </si>
  <si>
    <t xml:space="preserve">Công tác bảo trợ xã hội; </t>
  </si>
  <si>
    <t>Phòng chống tệ nạn xã hội;</t>
  </si>
  <si>
    <t>Bảo hiểm y tế; bảo hiểm xã hội;</t>
  </si>
  <si>
    <t>Phụ trách Lĩnh vực Văn hóa - Thông tin;</t>
  </si>
  <si>
    <t>Văn hóa; gia đình; du lịch; quảng cáo; phát thanh truyền hình; báo chí.</t>
  </si>
  <si>
    <t>Du lịch; quảng cáo; phát thanh truyền hình; báo chí.</t>
  </si>
  <si>
    <t>Thực hiện các nhiệm vụ khác do cấp trên phân công</t>
  </si>
  <si>
    <t>Lãnh đạo cơ quan phân công</t>
  </si>
  <si>
    <t>KẾT QUẢ THỰC HIỆN NHIỆM VỤ (KPI)</t>
  </si>
  <si>
    <t>NHIỆM VỤ ĐỀ RA KẾ HOẠCH</t>
  </si>
  <si>
    <t>THỰC TẾ TRIỂN KHAI</t>
  </si>
  <si>
    <t>Tiến độ</t>
  </si>
  <si>
    <t>Số lượng quy đổi</t>
  </si>
  <si>
    <t>KPI</t>
  </si>
  <si>
    <t>Lãnh đạo, chỉ đạo, điều hành</t>
  </si>
  <si>
    <t>(Số lượng)</t>
  </si>
  <si>
    <t>(Chất lượng)</t>
  </si>
  <si>
    <t>(Tiến độ)</t>
  </si>
  <si>
    <t>Thực tế hoàn thành</t>
  </si>
  <si>
    <t>Quy đổi</t>
  </si>
  <si>
    <t>Tổng</t>
  </si>
  <si>
    <t>Từ bảng trên suy ra:</t>
  </si>
  <si>
    <t>A =</t>
  </si>
  <si>
    <t> B =</t>
  </si>
  <si>
    <t> C =</t>
  </si>
  <si>
    <t> D =</t>
  </si>
  <si>
    <r>
      <t xml:space="preserve">=&gt; </t>
    </r>
    <r>
      <rPr>
        <b/>
        <sz val="11"/>
        <color theme="1"/>
        <rFont val="Times New Roman"/>
        <family val="1"/>
      </rPr>
      <t>KPI = (A+B+C+D)/4 =</t>
    </r>
  </si>
  <si>
    <r>
      <t>Như vậy:</t>
    </r>
    <r>
      <rPr>
        <b/>
        <i/>
        <sz val="11"/>
        <color theme="1"/>
        <rFont val="Times New Roman"/>
        <family val="1"/>
      </rPr>
      <t xml:space="preserve"> </t>
    </r>
    <r>
      <rPr>
        <b/>
        <sz val="11"/>
        <color theme="1"/>
        <rFont val="Times New Roman"/>
        <family val="1"/>
      </rPr>
      <t xml:space="preserve">Tổng điểm = 30 + %KPI x 70 = </t>
    </r>
  </si>
  <si>
    <t>điểm</t>
  </si>
  <si>
    <t>Ngày sinh: ………………………........</t>
  </si>
  <si>
    <t xml:space="preserve">Họ và tên: </t>
  </si>
  <si>
    <t>Nguyễn Thị H…</t>
  </si>
  <si>
    <t>DANH MỤC CÔNG VIỆC PHÒNG VĂN HÓA XÃ HỘI</t>
  </si>
  <si>
    <t>Chức năng</t>
  </si>
  <si>
    <t>Phân bổ nhiệm vụ</t>
  </si>
  <si>
    <t>Trưởng phòng</t>
  </si>
  <si>
    <t>Làm chủ tài khoản, quản lý tài chính của phòng; tài sản của cơ quan theo quy định</t>
  </si>
  <si>
    <t>C</t>
  </si>
  <si>
    <t>T</t>
  </si>
  <si>
    <t>Phụ trách công tác kế toán của cơ quan.</t>
  </si>
  <si>
    <t>Công tác thủ quỹ của cơ quan (Phụ trách quỹ phòng, đơn vị).</t>
  </si>
  <si>
    <t>Phụ trách Lĩnh vực Nội vụ, gồm:</t>
  </si>
  <si>
    <t>Cải cách hành chính (kế hoạch, báo cáo, chấm điểm, các nhiệm vụ khác về CCHC)</t>
  </si>
  <si>
    <t xml:space="preserve">Chính quyền địa phương, địa giới đơn vị hành chính; </t>
  </si>
  <si>
    <t xml:space="preserve">Cán bộ, công chức, viên chức và công vụ; </t>
  </si>
  <si>
    <t>Công tác cán bộ công chức (nâng lương trước hạn, điều động, bổ nhiệm, quy hoạch...)</t>
  </si>
  <si>
    <t>Chế độ chính sách cho người hoạt động không chuyên trách xã, xóm</t>
  </si>
  <si>
    <t>Công tác viên chức  (đánh giá, xếp loại viên chức, nâng lương trước thời hạn cho viên chức, duyệt quỹ lương viên chức, quy hoạch, điều động, bổ nhiệm...)</t>
  </si>
  <si>
    <t xml:space="preserve">Thi đua, khen thưởng; </t>
  </si>
  <si>
    <t>Đánh giá, xếp loại, thi đua, khen thưởng</t>
  </si>
  <si>
    <t xml:space="preserve">Văn thư, lưu trữ nhà nước; </t>
  </si>
  <si>
    <t xml:space="preserve">Quản lý con dấu của Phòng Văn hóa xã hội. </t>
  </si>
  <si>
    <t>Xây dựng và ban hành Giấy mời, văn bản có tính chất đơn giản</t>
  </si>
  <si>
    <t>Tiếp nhận, chuyển tiếp văn thư, lưu trữ của phòng, đơn vị</t>
  </si>
  <si>
    <t>Công khai các Thủ tục hành chính theo quyết định công bố của cấp có thẩm quyền</t>
  </si>
  <si>
    <t>Ghi biên bản các cuộc họp của phòng, đơn vị, cơ quan</t>
  </si>
  <si>
    <t>Thẩm tra, kiểm tra thể thức, trình tự thủ tục các văn bản trước khi ký ban hành</t>
  </si>
  <si>
    <t>Tiếp nhận, vào sổ, đăng ký các loại công văn đi, công văn đến theo quy định, chuyển văn bản trên hệ thống văn bản điện tử VNPT-Ioffice, qua bưu điện; chuyển báo chí, tài liệu cho lãnh đạo và chuyển công văn giấy tờ đi cho các cơ quan, đơn vị theo quy định, quản lý con dấu</t>
  </si>
  <si>
    <t xml:space="preserve"> Phụ trách công tác Công đoàn và vệ sinh cơ quan</t>
  </si>
  <si>
    <t>Phụ trách Lĩnh vực Giáo dục và Đào tạo, gồm: Giáo dục mầm non; Giáo dục phổ thông (giáo dục tiểu học và giáo dục trung học cơ sở);</t>
  </si>
  <si>
    <t>Phụ trách công tác tổ chức, nhân sự, chế độ chính sách và cơ sở vật chất giáo dục.</t>
  </si>
  <si>
    <t>Công tác tổ chức bộ máy trường học.</t>
  </si>
  <si>
    <t>Biên chế, hợp đồng giáo viên.</t>
  </si>
  <si>
    <t xml:space="preserve">Tuyển dụng, tiếp nhận, điều động giáo viên. </t>
  </si>
  <si>
    <t xml:space="preserve">Thi đua, khen thưởng ngành giáo dục. </t>
  </si>
  <si>
    <t>Đánh giá viên chức, người đứng đầu cơ sở giáo dục.</t>
  </si>
  <si>
    <t xml:space="preserve">Chế độ chính sách giáo viên, học sinh. </t>
  </si>
  <si>
    <t>Cơ sở vật chất trường học.</t>
  </si>
  <si>
    <t xml:space="preserve">Chương trình mục tiêu, đầu tư xây dựng trường học. </t>
  </si>
  <si>
    <t>Tài chính, ngân sách giáo dục.</t>
  </si>
  <si>
    <t>Khiếu nại, tố cáo, kiểm tra, thanh tra lĩnh vực giáo dục.</t>
  </si>
  <si>
    <t>Chuyển đổi số, cơ sở dữ liệu ngành.</t>
  </si>
  <si>
    <t xml:space="preserve">Phụ trách công tác chuyên môn giáo dục: Theo dõi hoạt động chuyên môn của 11 trường học. Giáo dục mầm non. Giáo dục tiểu học. Giáo dục trung học cơ sở. </t>
  </si>
  <si>
    <t xml:space="preserve">Phổ cập giáo dục, xóa mù chữ. </t>
  </si>
  <si>
    <t>Chất lượng giáo dục, các kỳ khảo sát, thi tuyển sinh.</t>
  </si>
  <si>
    <t>Công tác học sinh, an toàn trường học, phòng chống đuối nước.</t>
  </si>
  <si>
    <t xml:space="preserve">Hội khỏe Phù Đổng, các hội thi ngành giáo dục. </t>
  </si>
  <si>
    <t>Công tác khuyến học, xã hội học tập.</t>
  </si>
  <si>
    <t>Tổng hợp báo cáo chuyên môn ngành giáo dục.</t>
  </si>
  <si>
    <t xml:space="preserve">hội, tổ chức phi chính phủ; </t>
  </si>
  <si>
    <t>thanh niên;</t>
  </si>
  <si>
    <t>lao động, tiền lương;</t>
  </si>
  <si>
    <t xml:space="preserve">việc làm; </t>
  </si>
  <si>
    <t>an toàn, vệ sinh lao động.</t>
  </si>
  <si>
    <t xml:space="preserve">Người có công;  </t>
  </si>
  <si>
    <t>bình đẳng giới;</t>
  </si>
  <si>
    <t>Phụ trách Lĩnh vực Y tế</t>
  </si>
  <si>
    <t xml:space="preserve">Y tế dự phòng; khám bệnh, chữa bệnh, phục hồi chức năng; </t>
  </si>
  <si>
    <t xml:space="preserve">Bà mẹ, trẻ em; dân số; </t>
  </si>
  <si>
    <t>Phòng, chống tệ nạn xã hội (không bao gồm cai nghiện ma túy và quản lý sau cai nghiện ma túy);</t>
  </si>
  <si>
    <t xml:space="preserve">Y dược cổ truyền; dược; mỹ phẩm; </t>
  </si>
  <si>
    <t>An toàn thực phẩm; thiết bị y tế.</t>
  </si>
  <si>
    <t>Thiết bị y tế.</t>
  </si>
  <si>
    <t>Công tác thể dục, thể thao;</t>
  </si>
  <si>
    <t xml:space="preserve">Thông tin cơ sở; </t>
  </si>
  <si>
    <t>Thông tin đối ngoại;</t>
  </si>
  <si>
    <t>Quản lý Trang thông tin điện tử.</t>
  </si>
  <si>
    <t>Trực tiếp hoặc ủy quyền cho cấp phó giải quyết đơn thư, phải khiếu nại, tố cáo thuộc lĩnh vực phụ trách.</t>
  </si>
  <si>
    <t>Tham mưu, tổng hợp báo cáo tháng, quý, năm của phòng; báo cáo Chỉ thị, Nghị quyết, Nghị định, Thông tư, Đề án theo lĩnh vực được giao.</t>
  </si>
  <si>
    <t xml:space="preserve">Thực hiện chế độ báo cáo thường xuyên, đột xuất theo quy định (Xây dựng báo cáo tháng, quý năm; xây dựng kế hoạch hàng năm của cơ quan). </t>
  </si>
  <si>
    <t>Tổng hợp lịch công tác tuần, tháng, quý và Chương trình công tác năm của Phòng;</t>
  </si>
  <si>
    <t xml:space="preserve"> Xây dựng chương trình công tác tháng, quý, năm của phòng </t>
  </si>
  <si>
    <t>Ủy ban nhân dân xã, Chủ tịch UBND xã phân công.</t>
  </si>
  <si>
    <t>Trưởng phòng phân công.</t>
  </si>
  <si>
    <t>C: Chịu trách nhiệm chính cho cả phòng</t>
  </si>
  <si>
    <t>T: Tham gia trực tiếp và chịu trách nhiệm cá nhân</t>
  </si>
  <si>
    <t>C1: Chịu trách nhiệm cho nhóm công việc được phân công</t>
  </si>
  <si>
    <t>H: Cung cấp thông tin, hỗ trợ khi rảnh</t>
  </si>
  <si>
    <t>Chuyên viên 3 - Nội vụ Thủ quỹ</t>
  </si>
  <si>
    <t>Nội vụ - Thủ quỹ</t>
  </si>
  <si>
    <t>Phòng Văn hóa xã hội</t>
  </si>
  <si>
    <t>Quản lý tài chính của phòng</t>
  </si>
  <si>
    <t xml:space="preserve">Cán bộ, công chức, viên chức; </t>
  </si>
  <si>
    <t>Các tổ chức hội, tổ chức phi chính phủ,</t>
  </si>
  <si>
    <t>Lĩnh vực Nội vụ</t>
  </si>
  <si>
    <t>Lĩnh vực Lao động xã hội</t>
  </si>
  <si>
    <t>- Vận hành Cơ sở dữ liệu Quốc gia: Trực tiếp cập nhật hằng ngày, đồng bộ hóa 100% biến động (lương, bằng cấp, khen thưởng, kỷ luật) của cán bộ, công chức xã lên Phần mềm quản lý cán bộ, công chức quốc gia.</t>
  </si>
  <si>
    <t>- Lập và lưu trữ hồ sơ giấy: Tiếp nhận, sắp xếp, bổ sung các thành phần hồ sơ lý lịch (mẫu 2C), bản kê khai tài sản, nhận xét đảng viên nơi cư trú của cán bộ, công chức và người hoạt động không chuyên trách.</t>
  </si>
  <si>
    <t>- Phân công nhiệm vụ nội bộ: Soạn thảo Quyết định của Chủ tịch UBND xã về việc phân công nhiệm vụ cụ thể, quy chế làm việc và mối quan hệ công tác giữa các vị trí chức danh công chức cấp xã.</t>
  </si>
  <si>
    <t>- Đề xuất chế độ lương, phụ cấp: Định kỳ rà soát thời hạn nâng lương, lập tờ trình kèm hồ sơ gửi thẩm định việc nâng bậc lương, hưởng phụ cấp vượt khung, phụ cấp thu hút cho cán bộ, công chức xã.</t>
  </si>
  <si>
    <t>- Theo dõi đào tạo, quy hoạch: Tổng hợp danh sách cán bộ, công chức xã đủ điều kiện cử đi học các lớp chuẩn hóa trình độ hoặc các lớp tập huấn kỹ năng chuyên môn do cấp trên tổ chức.</t>
  </si>
  <si>
    <t>Tham mưu quản lý, giải quyết chế độ chính sách</t>
  </si>
  <si>
    <t xml:space="preserve"> Về kỷ cương công vụ và đánh giá, xếp loại định kỳ</t>
  </si>
  <si>
    <t>- Kiểm tra kỷ luật, kỷ cương hành chính: Trực tiếp giám sát việc chấp hành giờ giấc làm việc, đeo thẻ công chức, văn hóa ứng xử tại Bộ phận Một cửa và tại các phòng làm việc của UBND xã.</t>
  </si>
  <si>
    <t>- Đánh giá, xếp loại: triển khai, hướng dẫn cán bộ, công chức thực hiện; tổng hợp ý kiến nhận xét; chuẩn bị tài liệu cho cuộc họp đánh giá, phân loại chất lượng định kỳ.</t>
  </si>
  <si>
    <t>- Người hoạt động không chuyên trách: Tham mưu quy trình bầu chọn, tuyển chọn, ký kết thỏa thuận công việc và giải quyết chế độ phụ cấp đối với đội ngũ không chuyên trách ở xã và ở thôn/tổ dân phố.</t>
  </si>
  <si>
    <t>- Quyết định phân công nhiệm vụ cụ thể cho công chức xã.</t>
  </si>
  <si>
    <t>- Báo cáo rà soát chức năng, nhiệm vụ, quy chế làm việc.</t>
  </si>
  <si>
    <t>- Hồ sơ sáp nhập, chia tách thôn, tổ dân phố (nếu có).</t>
  </si>
  <si>
    <t>Hàng ngày</t>
  </si>
  <si>
    <t>KPI (A)</t>
  </si>
  <si>
    <t>KPI (B)</t>
  </si>
  <si>
    <t>KPI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</si>
</sst>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26" x14ac:knownFonts="1">
    <font>
      <sz val="11"/>
      <color theme="1"/>
      <name val="Calibri"/>
      <family val="2"/>
      <scheme val="minor"/>
    </font>
    <font>
      <b/>
      <sz val="11"/>
      <color theme="1"/>
      <name val="Calibri"/>
      <family val="2"/>
      <scheme val="minor"/>
    </font>
    <font>
      <sz val="13"/>
      <color theme="1"/>
      <name val="Times New Roman"/>
      <family val="1"/>
    </font>
    <font>
      <b/>
      <sz val="13"/>
      <color theme="1"/>
      <name val="Times New Roman"/>
      <family val="1"/>
    </font>
    <font>
      <b/>
      <sz val="10"/>
      <color theme="1"/>
      <name val="Arial"/>
      <family val="2"/>
    </font>
    <font>
      <b/>
      <sz val="11"/>
      <color theme="1"/>
      <name val="Times New Roman"/>
      <family val="1"/>
    </font>
    <font>
      <b/>
      <sz val="11"/>
      <color rgb="FFFF0000"/>
      <name val="Calibri"/>
      <family val="2"/>
      <scheme val="minor"/>
    </font>
    <font>
      <i/>
      <sz val="11"/>
      <color theme="1"/>
      <name val="Times New Roman"/>
      <family val="1"/>
    </font>
    <font>
      <i/>
      <sz val="11"/>
      <color theme="1"/>
      <name val="Calibri"/>
      <family val="2"/>
      <scheme val="minor"/>
    </font>
    <font>
      <b/>
      <i/>
      <sz val="11"/>
      <color theme="1"/>
      <name val="Times New Roman"/>
      <family val="1"/>
    </font>
    <font>
      <sz val="11"/>
      <color theme="1"/>
      <name val="Times New Roman"/>
      <family val="1"/>
    </font>
    <font>
      <b/>
      <sz val="10"/>
      <name val="Times New Roman"/>
      <family val="1"/>
    </font>
    <font>
      <sz val="10"/>
      <name val="Times New Roman"/>
      <family val="1"/>
    </font>
    <font>
      <b/>
      <i/>
      <sz val="10"/>
      <name val="Times New Roman"/>
      <family val="1"/>
    </font>
    <font>
      <b/>
      <sz val="12"/>
      <name val="Times New Roman"/>
      <family val="1"/>
    </font>
    <font>
      <sz val="11"/>
      <color theme="1"/>
      <name val="Calibri"/>
      <family val="2"/>
      <scheme val="minor"/>
    </font>
    <font>
      <sz val="11"/>
      <color rgb="FF9C6500"/>
      <name val="Calibri"/>
      <family val="2"/>
      <scheme val="minor"/>
    </font>
    <font>
      <b/>
      <sz val="11"/>
      <color rgb="FF9C6500"/>
      <name val="Calibri"/>
      <family val="2"/>
      <scheme val="minor"/>
    </font>
    <font>
      <b/>
      <sz val="11"/>
      <color rgb="FF9C6500"/>
      <name val="Times New Roman"/>
      <family val="1"/>
    </font>
    <font>
      <b/>
      <i/>
      <u/>
      <sz val="11"/>
      <color theme="1"/>
      <name val="Times New Roman"/>
      <family val="1"/>
    </font>
    <font>
      <b/>
      <sz val="9"/>
      <color indexed="81"/>
      <name val="Tahoma"/>
      <family val="2"/>
    </font>
    <font>
      <sz val="9"/>
      <color indexed="81"/>
      <name val="Tahoma"/>
      <family val="2"/>
    </font>
    <font>
      <sz val="11"/>
      <color indexed="8"/>
      <name val="Arial"/>
      <family val="2"/>
    </font>
    <font>
      <sz val="11"/>
      <color theme="1"/>
      <name val="Calibri"/>
      <family val="2"/>
      <charset val="163"/>
      <scheme val="minor"/>
    </font>
    <font>
      <sz val="11"/>
      <name val="Times New Roman"/>
      <family val="1"/>
    </font>
    <font>
      <sz val="11"/>
      <color rgb="FFFF0000"/>
      <name val="Times New Roman"/>
      <family val="1"/>
    </font>
  </fonts>
  <fills count="7">
    <fill>
      <patternFill patternType="none"/>
    </fill>
    <fill>
      <patternFill patternType="gray125"/>
    </fill>
    <fill>
      <patternFill patternType="solid">
        <fgColor theme="4" tint="0.79998168889431442"/>
        <bgColor indexed="64"/>
      </patternFill>
    </fill>
    <fill>
      <patternFill patternType="solid">
        <fgColor rgb="FFFFEB9C"/>
      </patternFill>
    </fill>
    <fill>
      <patternFill patternType="solid">
        <fgColor theme="6" tint="0.79998168889431442"/>
        <bgColor indexed="64"/>
      </patternFill>
    </fill>
    <fill>
      <patternFill patternType="solid">
        <fgColor rgb="FFFFFFFF"/>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8">
    <xf numFmtId="0" fontId="0" fillId="0" borderId="0"/>
    <xf numFmtId="9" fontId="15" fillId="0" borderId="0" applyFont="0" applyFill="0" applyBorder="0" applyAlignment="0" applyProtection="0"/>
    <xf numFmtId="0" fontId="16" fillId="3" borderId="0" applyNumberFormat="0" applyBorder="0" applyAlignment="0" applyProtection="0"/>
    <xf numFmtId="0" fontId="15" fillId="0" borderId="0"/>
    <xf numFmtId="0" fontId="22" fillId="0" borderId="0"/>
    <xf numFmtId="0" fontId="15" fillId="0" borderId="0"/>
    <xf numFmtId="0" fontId="23" fillId="0" borderId="0"/>
    <xf numFmtId="0" fontId="15" fillId="0" borderId="0"/>
  </cellStyleXfs>
  <cellXfs count="139">
    <xf numFmtId="0" fontId="0" fillId="0" borderId="0" xfId="0"/>
    <xf numFmtId="0" fontId="5"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xf>
    <xf numFmtId="0" fontId="10" fillId="0" borderId="1" xfId="0" applyFont="1" applyBorder="1" applyAlignment="1">
      <alignment horizontal="left" vertical="center" wrapText="1"/>
    </xf>
    <xf numFmtId="0" fontId="1" fillId="0" borderId="0" xfId="0" applyFont="1"/>
    <xf numFmtId="0" fontId="5" fillId="2" borderId="1" xfId="0" applyFont="1" applyFill="1" applyBorder="1" applyAlignment="1">
      <alignment horizontal="center" vertical="center" wrapText="1"/>
    </xf>
    <xf numFmtId="0" fontId="0" fillId="0" borderId="0" xfId="0" applyAlignment="1">
      <alignment vertical="center"/>
    </xf>
    <xf numFmtId="0" fontId="5" fillId="0" borderId="1" xfId="0" quotePrefix="1" applyFont="1" applyBorder="1" applyAlignment="1">
      <alignment horizontal="center" vertical="center" wrapText="1"/>
    </xf>
    <xf numFmtId="0" fontId="5" fillId="0" borderId="1" xfId="0" applyFont="1" applyBorder="1" applyAlignment="1">
      <alignment horizontal="center" vertical="center"/>
    </xf>
    <xf numFmtId="0" fontId="6" fillId="0" borderId="0" xfId="0" applyFont="1" applyAlignment="1">
      <alignment horizontal="center"/>
    </xf>
    <xf numFmtId="0" fontId="1" fillId="0" borderId="0" xfId="0" applyFont="1" applyAlignment="1">
      <alignment horizontal="center"/>
    </xf>
    <xf numFmtId="0" fontId="7" fillId="0" borderId="1" xfId="0" applyFont="1" applyBorder="1" applyAlignment="1">
      <alignment horizontal="center" vertical="center" wrapText="1"/>
    </xf>
    <xf numFmtId="0" fontId="7" fillId="0" borderId="1" xfId="0" quotePrefix="1" applyFont="1" applyBorder="1" applyAlignment="1">
      <alignment horizontal="center" vertical="center" wrapText="1"/>
    </xf>
    <xf numFmtId="0" fontId="7" fillId="0" borderId="1" xfId="0" applyFont="1" applyBorder="1" applyAlignment="1">
      <alignment horizontal="center" vertical="center"/>
    </xf>
    <xf numFmtId="0" fontId="8" fillId="0" borderId="0" xfId="0" applyFont="1" applyAlignment="1">
      <alignment horizontal="center"/>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vertical="center" wrapText="1"/>
    </xf>
    <xf numFmtId="0" fontId="0" fillId="0" borderId="0" xfId="0" applyAlignment="1">
      <alignment horizontal="left"/>
    </xf>
    <xf numFmtId="0" fontId="0" fillId="0" borderId="0" xfId="0" applyAlignment="1">
      <alignment horizontal="left" vertical="center" wrapText="1"/>
    </xf>
    <xf numFmtId="0" fontId="0" fillId="0" borderId="0" xfId="0" applyAlignment="1">
      <alignment horizontal="center" vertical="center" wrapText="1"/>
    </xf>
    <xf numFmtId="0" fontId="4" fillId="0" borderId="0" xfId="0" applyFont="1" applyAlignment="1">
      <alignment horizontal="center" vertical="center" wrapText="1"/>
    </xf>
    <xf numFmtId="0" fontId="5" fillId="2" borderId="1" xfId="0" applyFont="1" applyFill="1" applyBorder="1" applyAlignment="1">
      <alignment vertical="center"/>
    </xf>
    <xf numFmtId="0" fontId="11" fillId="0" borderId="1" xfId="0" applyFont="1" applyBorder="1" applyAlignment="1">
      <alignment horizontal="center" vertical="center" wrapText="1"/>
    </xf>
    <xf numFmtId="0" fontId="11" fillId="0" borderId="1" xfId="0" applyFont="1" applyBorder="1" applyAlignment="1">
      <alignment vertical="center"/>
    </xf>
    <xf numFmtId="0" fontId="12" fillId="0" borderId="1" xfId="0" quotePrefix="1" applyFont="1" applyBorder="1" applyAlignment="1">
      <alignment vertical="center" wrapText="1"/>
    </xf>
    <xf numFmtId="0" fontId="12"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2" fillId="0" borderId="4" xfId="0" quotePrefix="1" applyFont="1" applyBorder="1" applyAlignment="1">
      <alignment vertical="center" wrapText="1"/>
    </xf>
    <xf numFmtId="0" fontId="12" fillId="0" borderId="4" xfId="0" applyFont="1" applyBorder="1" applyAlignment="1">
      <alignment vertical="center" wrapText="1"/>
    </xf>
    <xf numFmtId="0" fontId="12" fillId="0" borderId="1" xfId="0" applyFont="1" applyBorder="1" applyAlignment="1">
      <alignment vertical="center" wrapText="1"/>
    </xf>
    <xf numFmtId="0" fontId="11" fillId="0" borderId="5" xfId="0" applyFont="1" applyBorder="1" applyAlignment="1">
      <alignment horizontal="center" vertical="center" wrapText="1"/>
    </xf>
    <xf numFmtId="0" fontId="12" fillId="0" borderId="5" xfId="0" applyFont="1" applyBorder="1" applyAlignment="1">
      <alignment vertical="center" wrapText="1"/>
    </xf>
    <xf numFmtId="0" fontId="12" fillId="0" borderId="5"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vertical="center"/>
    </xf>
    <xf numFmtId="0" fontId="5" fillId="0" borderId="0" xfId="0" applyFont="1" applyAlignment="1">
      <alignment horizontal="left" vertical="center"/>
    </xf>
    <xf numFmtId="0" fontId="10" fillId="0" borderId="0" xfId="0" applyFont="1" applyAlignment="1">
      <alignment horizontal="left"/>
    </xf>
    <xf numFmtId="0" fontId="10" fillId="0" borderId="0" xfId="0" applyFont="1"/>
    <xf numFmtId="0" fontId="10" fillId="0" borderId="0" xfId="0" applyFont="1" applyFill="1" applyBorder="1" applyAlignment="1">
      <alignment horizontal="left" vertical="center"/>
    </xf>
    <xf numFmtId="0" fontId="10" fillId="0" borderId="0" xfId="0" applyFont="1" applyFill="1" applyBorder="1" applyAlignment="1">
      <alignment horizontal="left"/>
    </xf>
    <xf numFmtId="0" fontId="10" fillId="0" borderId="0" xfId="0" applyFont="1" applyFill="1" applyBorder="1"/>
    <xf numFmtId="0" fontId="17" fillId="3" borderId="1" xfId="2" applyFont="1" applyBorder="1" applyAlignment="1">
      <alignment horizontal="center" vertical="center" wrapText="1"/>
    </xf>
    <xf numFmtId="0" fontId="0" fillId="0" borderId="1" xfId="0" applyBorder="1"/>
    <xf numFmtId="0" fontId="5" fillId="4" borderId="1" xfId="0" applyFont="1" applyFill="1" applyBorder="1" applyAlignment="1">
      <alignment vertical="center"/>
    </xf>
    <xf numFmtId="0" fontId="10" fillId="0" borderId="1" xfId="0" applyFont="1" applyBorder="1"/>
    <xf numFmtId="0" fontId="0" fillId="0" borderId="1" xfId="0" applyBorder="1" applyAlignment="1">
      <alignment vertical="center"/>
    </xf>
    <xf numFmtId="0" fontId="0" fillId="0" borderId="1" xfId="0" applyBorder="1" applyAlignment="1">
      <alignment horizontal="center" vertical="center"/>
    </xf>
    <xf numFmtId="0" fontId="7" fillId="0" borderId="0" xfId="0" applyFont="1" applyAlignment="1">
      <alignment horizontal="right"/>
    </xf>
    <xf numFmtId="0" fontId="18" fillId="3" borderId="1" xfId="2" applyFont="1" applyBorder="1" applyAlignment="1">
      <alignment horizontal="center" vertical="center" wrapText="1"/>
    </xf>
    <xf numFmtId="164" fontId="10" fillId="0" borderId="1" xfId="0" applyNumberFormat="1" applyFont="1" applyBorder="1" applyAlignment="1">
      <alignment horizontal="center" vertical="center" wrapText="1"/>
    </xf>
    <xf numFmtId="0" fontId="10" fillId="0" borderId="0" xfId="0" applyFont="1" applyAlignment="1">
      <alignment vertical="center" wrapText="1"/>
    </xf>
    <xf numFmtId="9" fontId="10" fillId="0" borderId="0" xfId="1" applyFont="1" applyAlignment="1">
      <alignment vertical="center"/>
    </xf>
    <xf numFmtId="9" fontId="10" fillId="0" borderId="0" xfId="1" applyFont="1"/>
    <xf numFmtId="0" fontId="10" fillId="0" borderId="0" xfId="0" quotePrefix="1" applyFont="1"/>
    <xf numFmtId="0" fontId="19" fillId="0" borderId="0" xfId="0" applyFont="1"/>
    <xf numFmtId="2" fontId="10" fillId="0" borderId="0" xfId="0" applyNumberFormat="1" applyFont="1"/>
    <xf numFmtId="0" fontId="10" fillId="0" borderId="0" xfId="0" applyFont="1" applyAlignment="1">
      <alignment horizontal="center" vertical="center"/>
    </xf>
    <xf numFmtId="0" fontId="10" fillId="4" borderId="1" xfId="0" applyFont="1" applyFill="1" applyBorder="1"/>
    <xf numFmtId="0" fontId="5" fillId="4" borderId="1" xfId="0" applyFont="1" applyFill="1" applyBorder="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horizontal="left" vertical="center"/>
    </xf>
    <xf numFmtId="0" fontId="24" fillId="5" borderId="1" xfId="0" quotePrefix="1" applyFont="1" applyFill="1" applyBorder="1" applyAlignment="1">
      <alignment horizontal="left" vertical="center"/>
    </xf>
    <xf numFmtId="0" fontId="10" fillId="0" borderId="0" xfId="0" applyFont="1" applyAlignment="1">
      <alignment horizontal="left" vertical="center"/>
    </xf>
    <xf numFmtId="0" fontId="12" fillId="0" borderId="1" xfId="0" applyFont="1" applyBorder="1" applyAlignment="1">
      <alignment vertical="center"/>
    </xf>
    <xf numFmtId="0" fontId="12" fillId="0" borderId="1" xfId="0" applyFont="1" applyBorder="1" applyAlignment="1">
      <alignment horizontal="left" vertical="center" wrapText="1"/>
    </xf>
    <xf numFmtId="0" fontId="9" fillId="0" borderId="1" xfId="0" applyFont="1" applyBorder="1" applyAlignment="1">
      <alignment horizontal="left" vertical="center"/>
    </xf>
    <xf numFmtId="0" fontId="9" fillId="0" borderId="1" xfId="0" applyFont="1" applyBorder="1" applyAlignment="1">
      <alignment vertical="center"/>
    </xf>
    <xf numFmtId="0" fontId="12" fillId="0" borderId="1" xfId="0" quotePrefix="1" applyFont="1" applyBorder="1" applyAlignment="1">
      <alignment vertical="center"/>
    </xf>
    <xf numFmtId="0" fontId="0" fillId="0" borderId="0" xfId="0" applyAlignment="1">
      <alignment horizontal="center" vertical="center"/>
    </xf>
    <xf numFmtId="0" fontId="8" fillId="0" borderId="0" xfId="0" applyFont="1" applyAlignment="1">
      <alignment horizontal="right" vertical="center"/>
    </xf>
    <xf numFmtId="0" fontId="10" fillId="0" borderId="0" xfId="0" applyFont="1" applyAlignment="1">
      <alignment vertical="center"/>
    </xf>
    <xf numFmtId="0" fontId="10" fillId="0" borderId="0" xfId="0" applyFont="1" applyFill="1" applyBorder="1" applyAlignment="1">
      <alignment horizontal="center" vertical="center"/>
    </xf>
    <xf numFmtId="0" fontId="10" fillId="0" borderId="0" xfId="0" applyFont="1" applyFill="1" applyBorder="1" applyAlignment="1">
      <alignment vertical="center"/>
    </xf>
    <xf numFmtId="0" fontId="5" fillId="6" borderId="1" xfId="0" applyFont="1" applyFill="1" applyBorder="1" applyAlignment="1">
      <alignment horizontal="center" vertical="center" wrapText="1"/>
    </xf>
    <xf numFmtId="0" fontId="5" fillId="6" borderId="1" xfId="0" applyFont="1" applyFill="1" applyBorder="1" applyAlignment="1">
      <alignment vertical="center"/>
    </xf>
    <xf numFmtId="0" fontId="10" fillId="6" borderId="1" xfId="0" applyFont="1" applyFill="1" applyBorder="1" applyAlignment="1">
      <alignment horizontal="center" vertical="center" wrapText="1"/>
    </xf>
    <xf numFmtId="164" fontId="10" fillId="6" borderId="1" xfId="0" applyNumberFormat="1" applyFont="1" applyFill="1" applyBorder="1" applyAlignment="1">
      <alignment horizontal="center" vertical="center" wrapText="1"/>
    </xf>
    <xf numFmtId="0" fontId="10" fillId="6" borderId="0" xfId="0" applyFont="1" applyFill="1"/>
    <xf numFmtId="0" fontId="10" fillId="6" borderId="1" xfId="0" applyFont="1" applyFill="1" applyBorder="1" applyAlignment="1">
      <alignment vertical="center"/>
    </xf>
    <xf numFmtId="0" fontId="10" fillId="6" borderId="1" xfId="0" applyFont="1" applyFill="1" applyBorder="1" applyAlignment="1">
      <alignment vertical="center" wrapText="1"/>
    </xf>
    <xf numFmtId="0" fontId="10" fillId="0" borderId="1" xfId="0" applyFont="1" applyBorder="1" applyAlignment="1">
      <alignment horizontal="left" vertical="center" wrapText="1"/>
    </xf>
    <xf numFmtId="0" fontId="18" fillId="3" borderId="1" xfId="2" applyFont="1" applyBorder="1" applyAlignment="1">
      <alignment horizontal="center" vertical="center" wrapText="1"/>
    </xf>
    <xf numFmtId="0" fontId="12" fillId="0" borderId="1" xfId="0" applyFont="1" applyBorder="1" applyAlignment="1">
      <alignment horizontal="center" vertical="center" wrapText="1"/>
    </xf>
    <xf numFmtId="9" fontId="10" fillId="0" borderId="0" xfId="1" applyFont="1" applyAlignment="1">
      <alignment horizontal="left" vertical="center" wrapText="1"/>
    </xf>
    <xf numFmtId="0" fontId="25" fillId="0" borderId="1" xfId="0" applyFont="1" applyBorder="1" applyAlignment="1">
      <alignment horizontal="center" vertical="center" wrapText="1"/>
    </xf>
    <xf numFmtId="0" fontId="25" fillId="6" borderId="1" xfId="0" applyFont="1" applyFill="1" applyBorder="1" applyAlignment="1">
      <alignment horizontal="center" vertical="center" wrapText="1"/>
    </xf>
    <xf numFmtId="0" fontId="8" fillId="0" borderId="1" xfId="0" applyFont="1" applyBorder="1" applyAlignment="1">
      <alignment horizontal="center"/>
    </xf>
    <xf numFmtId="0" fontId="8" fillId="0" borderId="1" xfId="0" applyFont="1" applyBorder="1" applyAlignment="1">
      <alignment horizontal="center" vertical="center"/>
    </xf>
    <xf numFmtId="0" fontId="1" fillId="0" borderId="1" xfId="0" applyFont="1" applyBorder="1"/>
    <xf numFmtId="0" fontId="10" fillId="0" borderId="1" xfId="0" applyFont="1" applyBorder="1" applyAlignment="1">
      <alignment horizontal="left" vertical="center"/>
    </xf>
    <xf numFmtId="0" fontId="18" fillId="3" borderId="0" xfId="2" applyFont="1" applyAlignment="1">
      <alignment horizontal="center"/>
    </xf>
    <xf numFmtId="0" fontId="18" fillId="3" borderId="1" xfId="2" applyFont="1" applyBorder="1" applyAlignment="1">
      <alignment horizontal="center" vertical="center" wrapText="1"/>
    </xf>
    <xf numFmtId="0" fontId="18" fillId="3" borderId="6" xfId="2" applyFont="1" applyBorder="1" applyAlignment="1">
      <alignment horizontal="center" vertical="center" wrapText="1"/>
    </xf>
    <xf numFmtId="0" fontId="18" fillId="3" borderId="7" xfId="2" applyFont="1" applyBorder="1" applyAlignment="1">
      <alignment horizontal="center" vertical="center" wrapText="1"/>
    </xf>
    <xf numFmtId="0" fontId="18" fillId="3" borderId="8" xfId="2" applyFont="1" applyBorder="1" applyAlignment="1">
      <alignment horizontal="center" vertical="center" wrapText="1"/>
    </xf>
    <xf numFmtId="0" fontId="18" fillId="3" borderId="9" xfId="2" applyFont="1" applyBorder="1" applyAlignment="1">
      <alignment horizontal="center" vertical="center" wrapText="1"/>
    </xf>
    <xf numFmtId="0" fontId="18" fillId="3" borderId="10" xfId="2" applyFont="1" applyBorder="1" applyAlignment="1">
      <alignment horizontal="center" vertical="center" wrapText="1"/>
    </xf>
    <xf numFmtId="0" fontId="18" fillId="3" borderId="11" xfId="2" applyFont="1" applyBorder="1" applyAlignment="1">
      <alignment horizontal="center" vertical="center" wrapText="1"/>
    </xf>
    <xf numFmtId="0" fontId="17" fillId="3" borderId="1" xfId="2" applyFont="1" applyBorder="1" applyAlignment="1">
      <alignment horizontal="center" vertical="center" wrapText="1"/>
    </xf>
    <xf numFmtId="0" fontId="5" fillId="4" borderId="1" xfId="0" applyFont="1" applyFill="1" applyBorder="1" applyAlignment="1">
      <alignment horizontal="left" vertical="center" wrapText="1"/>
    </xf>
    <xf numFmtId="0" fontId="10" fillId="0" borderId="2" xfId="0" applyFont="1" applyBorder="1" applyAlignment="1">
      <alignment horizontal="left" vertical="center" wrapText="1"/>
    </xf>
    <xf numFmtId="0" fontId="10" fillId="0" borderId="12" xfId="0" applyFont="1" applyBorder="1" applyAlignment="1">
      <alignment horizontal="left" vertical="center" wrapText="1"/>
    </xf>
    <xf numFmtId="0" fontId="10" fillId="0" borderId="3" xfId="0" applyFont="1" applyBorder="1" applyAlignment="1">
      <alignment horizontal="left" vertical="center" wrapText="1"/>
    </xf>
    <xf numFmtId="0" fontId="24" fillId="5" borderId="2" xfId="0" quotePrefix="1" applyFont="1" applyFill="1" applyBorder="1" applyAlignment="1">
      <alignment horizontal="left" vertical="center" wrapText="1"/>
    </xf>
    <xf numFmtId="0" fontId="24" fillId="5" borderId="12" xfId="0" quotePrefix="1" applyFont="1" applyFill="1" applyBorder="1" applyAlignment="1">
      <alignment horizontal="left" vertical="center" wrapText="1"/>
    </xf>
    <xf numFmtId="0" fontId="24" fillId="5" borderId="3" xfId="0" quotePrefix="1" applyFont="1" applyFill="1" applyBorder="1" applyAlignment="1">
      <alignment horizontal="left" vertical="center" wrapText="1"/>
    </xf>
    <xf numFmtId="0" fontId="10" fillId="0" borderId="2" xfId="0" applyFont="1" applyBorder="1" applyAlignment="1">
      <alignment horizontal="left" vertical="center"/>
    </xf>
    <xf numFmtId="0" fontId="10" fillId="0" borderId="12" xfId="0" applyFont="1" applyBorder="1" applyAlignment="1">
      <alignment horizontal="left" vertical="center"/>
    </xf>
    <xf numFmtId="0" fontId="10" fillId="0" borderId="3" xfId="0" applyFont="1" applyBorder="1" applyAlignment="1">
      <alignment horizontal="left" vertical="center"/>
    </xf>
    <xf numFmtId="0" fontId="10" fillId="0" borderId="1" xfId="0" applyFont="1" applyBorder="1" applyAlignment="1">
      <alignment horizontal="lef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0" fillId="0" borderId="5" xfId="0" applyBorder="1" applyAlignment="1">
      <alignment horizontal="center" vertical="center"/>
    </xf>
    <xf numFmtId="0" fontId="0" fillId="0" borderId="13"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17" fillId="3" borderId="0" xfId="2" applyFont="1" applyAlignment="1">
      <alignment horizontal="center" vertical="center"/>
    </xf>
    <xf numFmtId="0" fontId="17" fillId="3" borderId="6" xfId="2" applyFont="1" applyBorder="1" applyAlignment="1">
      <alignment horizontal="center" vertical="center" wrapText="1"/>
    </xf>
    <xf numFmtId="0" fontId="17" fillId="3" borderId="7" xfId="2" applyFont="1" applyBorder="1" applyAlignment="1">
      <alignment horizontal="center" vertical="center" wrapText="1"/>
    </xf>
    <xf numFmtId="0" fontId="17" fillId="3" borderId="8" xfId="2" applyFont="1" applyBorder="1" applyAlignment="1">
      <alignment horizontal="center" vertical="center" wrapText="1"/>
    </xf>
    <xf numFmtId="0" fontId="17" fillId="3" borderId="9" xfId="2" applyFont="1" applyBorder="1" applyAlignment="1">
      <alignment horizontal="center" vertical="center" wrapText="1"/>
    </xf>
    <xf numFmtId="0" fontId="17" fillId="3" borderId="10" xfId="2" applyFont="1" applyBorder="1" applyAlignment="1">
      <alignment horizontal="center" vertical="center" wrapText="1"/>
    </xf>
    <xf numFmtId="0" fontId="17" fillId="3" borderId="11" xfId="2" applyFont="1" applyBorder="1" applyAlignment="1">
      <alignment horizontal="center" vertical="center" wrapText="1"/>
    </xf>
    <xf numFmtId="0" fontId="12" fillId="0" borderId="1" xfId="0" applyFont="1" applyBorder="1" applyAlignment="1">
      <alignment horizontal="center" vertical="center" wrapText="1"/>
    </xf>
    <xf numFmtId="0" fontId="5" fillId="0" borderId="1" xfId="0" applyFont="1" applyBorder="1" applyAlignment="1">
      <alignment vertical="center" wrapText="1"/>
    </xf>
    <xf numFmtId="0" fontId="10" fillId="6" borderId="2" xfId="0" applyFont="1" applyFill="1" applyBorder="1" applyAlignment="1">
      <alignment horizontal="left" vertical="center" wrapText="1"/>
    </xf>
    <xf numFmtId="0" fontId="10" fillId="6" borderId="3" xfId="0" applyFont="1" applyFill="1" applyBorder="1" applyAlignment="1">
      <alignment horizontal="left" vertical="center" wrapText="1"/>
    </xf>
    <xf numFmtId="0" fontId="5" fillId="0" borderId="5"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4" xfId="0" applyFont="1" applyBorder="1" applyAlignment="1">
      <alignment horizontal="center" vertical="center" wrapText="1"/>
    </xf>
    <xf numFmtId="0" fontId="1" fillId="0" borderId="2" xfId="0" applyFont="1" applyBorder="1" applyAlignment="1">
      <alignment horizontal="center"/>
    </xf>
    <xf numFmtId="0" fontId="1" fillId="0" borderId="12" xfId="0" applyFont="1" applyBorder="1" applyAlignment="1">
      <alignment horizontal="center"/>
    </xf>
    <xf numFmtId="0" fontId="1" fillId="0" borderId="3" xfId="0" applyFont="1" applyBorder="1" applyAlignment="1">
      <alignment horizontal="center"/>
    </xf>
    <xf numFmtId="165" fontId="11" fillId="0" borderId="1" xfId="0" applyNumberFormat="1" applyFont="1" applyBorder="1" applyAlignment="1">
      <alignment horizontal="center" vertical="center" wrapText="1"/>
    </xf>
  </cellXfs>
  <cellStyles count="8">
    <cellStyle name="Neutral" xfId="2" builtinId="28"/>
    <cellStyle name="Normal" xfId="0" builtinId="0"/>
    <cellStyle name="Normal 2" xfId="3"/>
    <cellStyle name="Normal 2 19" xfId="4"/>
    <cellStyle name="Normal 2 3" xfId="5"/>
    <cellStyle name="Normal 3" xfId="6"/>
    <cellStyle name="Normal 3 2" xfId="7"/>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3"/>
  <sheetViews>
    <sheetView zoomScaleNormal="100" workbookViewId="0">
      <pane ySplit="4" topLeftCell="A5" activePane="bottomLeft" state="frozen"/>
      <selection activeCell="G57" sqref="G57"/>
      <selection pane="bottomLeft" activeCell="N10" sqref="N10"/>
    </sheetView>
  </sheetViews>
  <sheetFormatPr defaultRowHeight="13.8" x14ac:dyDescent="0.25"/>
  <cols>
    <col min="1" max="1" width="3.109375" style="40" customWidth="1"/>
    <col min="2" max="2" width="4.21875" style="40" customWidth="1"/>
    <col min="3" max="3" width="5.33203125" style="40" customWidth="1"/>
    <col min="4" max="9" width="8.88671875" style="40" customWidth="1"/>
    <col min="10" max="10" width="8.88671875" style="59" customWidth="1"/>
    <col min="11" max="18" width="8.77734375" style="59" customWidth="1"/>
    <col min="19" max="16384" width="8.88671875" style="40"/>
  </cols>
  <sheetData>
    <row r="1" spans="1:18" x14ac:dyDescent="0.25">
      <c r="A1" s="93" t="s">
        <v>157</v>
      </c>
      <c r="B1" s="93"/>
      <c r="C1" s="93"/>
      <c r="D1" s="93"/>
      <c r="E1" s="93"/>
      <c r="F1" s="93"/>
      <c r="G1" s="93"/>
      <c r="H1" s="93"/>
      <c r="I1" s="93"/>
      <c r="J1" s="93"/>
      <c r="K1" s="93"/>
      <c r="L1" s="93"/>
      <c r="M1" s="93"/>
      <c r="N1" s="93"/>
      <c r="O1" s="93"/>
      <c r="P1" s="93"/>
      <c r="Q1" s="93"/>
      <c r="R1" s="93"/>
    </row>
    <row r="2" spans="1:18" x14ac:dyDescent="0.25">
      <c r="R2" s="50" t="s">
        <v>111</v>
      </c>
    </row>
    <row r="3" spans="1:18" ht="14.4" customHeight="1" x14ac:dyDescent="0.25">
      <c r="A3" s="94" t="s">
        <v>115</v>
      </c>
      <c r="B3" s="95" t="s">
        <v>158</v>
      </c>
      <c r="C3" s="96"/>
      <c r="D3" s="96"/>
      <c r="E3" s="96"/>
      <c r="F3" s="96"/>
      <c r="G3" s="96"/>
      <c r="H3" s="96"/>
      <c r="I3" s="97"/>
      <c r="J3" s="101" t="s">
        <v>159</v>
      </c>
      <c r="K3" s="101"/>
      <c r="L3" s="101"/>
      <c r="M3" s="101"/>
      <c r="N3" s="101"/>
      <c r="O3" s="101"/>
      <c r="P3" s="101"/>
      <c r="Q3" s="101"/>
      <c r="R3" s="101"/>
    </row>
    <row r="4" spans="1:18" ht="61.2" customHeight="1" x14ac:dyDescent="0.25">
      <c r="A4" s="94"/>
      <c r="B4" s="98"/>
      <c r="C4" s="99"/>
      <c r="D4" s="99"/>
      <c r="E4" s="99"/>
      <c r="F4" s="99"/>
      <c r="G4" s="99"/>
      <c r="H4" s="99"/>
      <c r="I4" s="100"/>
      <c r="J4" s="44" t="s">
        <v>160</v>
      </c>
      <c r="K4" s="44"/>
      <c r="L4" s="44"/>
      <c r="M4" s="44"/>
      <c r="N4" s="44" t="s">
        <v>233</v>
      </c>
      <c r="O4" s="44"/>
      <c r="P4" s="44"/>
      <c r="Q4" s="44"/>
      <c r="R4" s="44"/>
    </row>
    <row r="5" spans="1:18" ht="36.6" customHeight="1" x14ac:dyDescent="0.25">
      <c r="A5" s="60"/>
      <c r="B5" s="102" t="s">
        <v>161</v>
      </c>
      <c r="C5" s="102"/>
      <c r="D5" s="102"/>
      <c r="E5" s="102"/>
      <c r="F5" s="102"/>
      <c r="G5" s="102"/>
      <c r="H5" s="102"/>
      <c r="I5" s="102"/>
      <c r="J5" s="61" t="s">
        <v>162</v>
      </c>
      <c r="K5" s="61"/>
      <c r="L5" s="61"/>
      <c r="M5" s="61"/>
      <c r="N5" s="61" t="s">
        <v>163</v>
      </c>
      <c r="O5" s="61"/>
      <c r="P5" s="61"/>
      <c r="Q5" s="61"/>
      <c r="R5" s="61"/>
    </row>
    <row r="6" spans="1:18" x14ac:dyDescent="0.25">
      <c r="A6" s="47"/>
      <c r="B6" s="47"/>
      <c r="C6" s="92" t="s">
        <v>164</v>
      </c>
      <c r="D6" s="92"/>
      <c r="E6" s="92"/>
      <c r="F6" s="92"/>
      <c r="G6" s="92"/>
      <c r="H6" s="92"/>
      <c r="I6" s="92"/>
      <c r="J6" s="9" t="s">
        <v>162</v>
      </c>
      <c r="K6" s="2"/>
      <c r="L6" s="2"/>
      <c r="M6" s="2"/>
      <c r="N6" s="2"/>
      <c r="O6" s="2"/>
      <c r="P6" s="2"/>
      <c r="Q6" s="2"/>
      <c r="R6" s="2"/>
    </row>
    <row r="7" spans="1:18" x14ac:dyDescent="0.25">
      <c r="A7" s="47"/>
      <c r="B7" s="47"/>
      <c r="C7" s="92" t="s">
        <v>165</v>
      </c>
      <c r="D7" s="92"/>
      <c r="E7" s="92"/>
      <c r="F7" s="92"/>
      <c r="G7" s="92"/>
      <c r="H7" s="92"/>
      <c r="I7" s="92"/>
      <c r="J7" s="9" t="s">
        <v>162</v>
      </c>
      <c r="K7" s="62"/>
      <c r="L7" s="62"/>
      <c r="M7" s="62"/>
      <c r="N7" s="2" t="s">
        <v>163</v>
      </c>
      <c r="O7" s="62"/>
      <c r="P7" s="62"/>
      <c r="Q7" s="62"/>
      <c r="R7" s="62"/>
    </row>
    <row r="8" spans="1:18" ht="13.8" customHeight="1" x14ac:dyDescent="0.25">
      <c r="A8" s="60"/>
      <c r="B8" s="102" t="s">
        <v>166</v>
      </c>
      <c r="C8" s="102"/>
      <c r="D8" s="102"/>
      <c r="E8" s="102"/>
      <c r="F8" s="102"/>
      <c r="G8" s="102"/>
      <c r="H8" s="102"/>
      <c r="I8" s="102"/>
      <c r="J8" s="61" t="s">
        <v>162</v>
      </c>
      <c r="K8" s="61"/>
      <c r="L8" s="61"/>
      <c r="M8" s="61"/>
      <c r="N8" s="61" t="s">
        <v>163</v>
      </c>
      <c r="O8" s="61"/>
      <c r="P8" s="61"/>
      <c r="Q8" s="61"/>
      <c r="R8" s="61"/>
    </row>
    <row r="9" spans="1:18" x14ac:dyDescent="0.25">
      <c r="A9" s="47"/>
      <c r="B9" s="63"/>
      <c r="C9" s="92" t="s">
        <v>107</v>
      </c>
      <c r="D9" s="92"/>
      <c r="E9" s="92"/>
      <c r="F9" s="92"/>
      <c r="G9" s="92"/>
      <c r="H9" s="92"/>
      <c r="I9" s="92"/>
      <c r="J9" s="9" t="s">
        <v>162</v>
      </c>
      <c r="K9" s="9"/>
      <c r="L9" s="2"/>
      <c r="M9" s="2"/>
      <c r="N9" s="2" t="s">
        <v>163</v>
      </c>
      <c r="O9" s="2"/>
      <c r="P9" s="2"/>
      <c r="Q9" s="2"/>
      <c r="R9" s="2"/>
    </row>
    <row r="10" spans="1:18" ht="31.8" customHeight="1" x14ac:dyDescent="0.25">
      <c r="A10" s="47"/>
      <c r="B10" s="47"/>
      <c r="C10" s="47"/>
      <c r="D10" s="103" t="s">
        <v>167</v>
      </c>
      <c r="E10" s="104"/>
      <c r="F10" s="104"/>
      <c r="G10" s="104"/>
      <c r="H10" s="104"/>
      <c r="I10" s="105"/>
      <c r="J10" s="9" t="s">
        <v>162</v>
      </c>
      <c r="K10" s="9"/>
      <c r="L10" s="62"/>
      <c r="M10" s="62"/>
      <c r="N10" s="62" t="s">
        <v>163</v>
      </c>
      <c r="O10" s="2"/>
      <c r="P10" s="62"/>
      <c r="Q10" s="62"/>
      <c r="R10" s="62"/>
    </row>
    <row r="11" spans="1:18" x14ac:dyDescent="0.25">
      <c r="A11" s="47"/>
      <c r="B11" s="63"/>
      <c r="C11" s="92" t="s">
        <v>168</v>
      </c>
      <c r="D11" s="92"/>
      <c r="E11" s="92"/>
      <c r="F11" s="92"/>
      <c r="G11" s="92"/>
      <c r="H11" s="92"/>
      <c r="I11" s="92"/>
      <c r="J11" s="9" t="s">
        <v>162</v>
      </c>
      <c r="K11" s="9"/>
      <c r="L11" s="2"/>
      <c r="M11" s="2"/>
      <c r="N11" s="2"/>
      <c r="O11" s="2"/>
      <c r="P11" s="2"/>
      <c r="Q11" s="2"/>
      <c r="R11" s="2"/>
    </row>
    <row r="12" spans="1:18" x14ac:dyDescent="0.25">
      <c r="A12" s="47"/>
      <c r="B12" s="63"/>
      <c r="C12" s="92" t="s">
        <v>169</v>
      </c>
      <c r="D12" s="92"/>
      <c r="E12" s="92"/>
      <c r="F12" s="92"/>
      <c r="G12" s="92"/>
      <c r="H12" s="92"/>
      <c r="I12" s="92"/>
      <c r="J12" s="9" t="s">
        <v>162</v>
      </c>
      <c r="K12" s="9"/>
      <c r="L12" s="2"/>
      <c r="M12" s="2"/>
      <c r="N12" s="2" t="s">
        <v>163</v>
      </c>
      <c r="O12" s="2"/>
      <c r="P12" s="2"/>
      <c r="Q12" s="2"/>
      <c r="R12" s="2"/>
    </row>
    <row r="13" spans="1:18" ht="28.8" hidden="1" customHeight="1" x14ac:dyDescent="0.25">
      <c r="A13" s="47"/>
      <c r="B13" s="63"/>
      <c r="C13" s="63"/>
      <c r="D13" s="103" t="s">
        <v>170</v>
      </c>
      <c r="E13" s="104"/>
      <c r="F13" s="104"/>
      <c r="G13" s="104"/>
      <c r="H13" s="104"/>
      <c r="I13" s="105"/>
      <c r="J13" s="9" t="s">
        <v>162</v>
      </c>
      <c r="K13" s="9"/>
      <c r="L13" s="2"/>
      <c r="M13" s="2"/>
      <c r="N13" s="2"/>
      <c r="O13" s="2"/>
      <c r="P13" s="2"/>
      <c r="Q13" s="2"/>
      <c r="R13" s="2"/>
    </row>
    <row r="14" spans="1:18" ht="27.6" hidden="1" customHeight="1" x14ac:dyDescent="0.25">
      <c r="A14" s="47"/>
      <c r="B14" s="63"/>
      <c r="C14" s="63"/>
      <c r="D14" s="103" t="s">
        <v>171</v>
      </c>
      <c r="E14" s="104"/>
      <c r="F14" s="104"/>
      <c r="G14" s="104"/>
      <c r="H14" s="104"/>
      <c r="I14" s="105"/>
      <c r="J14" s="9" t="s">
        <v>162</v>
      </c>
      <c r="K14" s="9"/>
      <c r="L14" s="2"/>
      <c r="M14" s="2"/>
      <c r="N14" s="2"/>
      <c r="O14" s="2"/>
      <c r="P14" s="2"/>
      <c r="Q14" s="2"/>
      <c r="R14" s="2"/>
    </row>
    <row r="15" spans="1:18" ht="40.200000000000003" hidden="1" customHeight="1" x14ac:dyDescent="0.25">
      <c r="A15" s="47"/>
      <c r="B15" s="63"/>
      <c r="C15" s="63"/>
      <c r="D15" s="103" t="s">
        <v>172</v>
      </c>
      <c r="E15" s="104"/>
      <c r="F15" s="104"/>
      <c r="G15" s="104"/>
      <c r="H15" s="104"/>
      <c r="I15" s="105"/>
      <c r="J15" s="9" t="s">
        <v>162</v>
      </c>
      <c r="K15" s="9"/>
      <c r="L15" s="2"/>
      <c r="M15" s="2"/>
      <c r="N15" s="2"/>
      <c r="O15" s="2"/>
      <c r="P15" s="2"/>
      <c r="Q15" s="2"/>
      <c r="R15" s="2"/>
    </row>
    <row r="16" spans="1:18" hidden="1" x14ac:dyDescent="0.25">
      <c r="A16" s="47"/>
      <c r="B16" s="63"/>
      <c r="C16" s="92" t="s">
        <v>173</v>
      </c>
      <c r="D16" s="92"/>
      <c r="E16" s="92"/>
      <c r="F16" s="92"/>
      <c r="G16" s="92"/>
      <c r="H16" s="92"/>
      <c r="I16" s="92"/>
      <c r="J16" s="9" t="s">
        <v>162</v>
      </c>
      <c r="K16" s="62"/>
      <c r="L16" s="62"/>
      <c r="M16" s="62"/>
      <c r="N16" s="62"/>
      <c r="O16" s="2"/>
      <c r="P16" s="2"/>
      <c r="Q16" s="2"/>
      <c r="R16" s="2"/>
    </row>
    <row r="17" spans="1:18" hidden="1" x14ac:dyDescent="0.25">
      <c r="A17" s="47"/>
      <c r="B17" s="63"/>
      <c r="C17" s="63"/>
      <c r="D17" s="103" t="s">
        <v>174</v>
      </c>
      <c r="E17" s="104"/>
      <c r="F17" s="104"/>
      <c r="G17" s="104"/>
      <c r="H17" s="104"/>
      <c r="I17" s="105"/>
      <c r="J17" s="9" t="s">
        <v>162</v>
      </c>
      <c r="K17" s="62"/>
      <c r="L17" s="62"/>
      <c r="M17" s="62"/>
      <c r="N17" s="62"/>
      <c r="O17" s="2"/>
      <c r="P17" s="2"/>
      <c r="Q17" s="2"/>
      <c r="R17" s="2"/>
    </row>
    <row r="18" spans="1:18" hidden="1" x14ac:dyDescent="0.25">
      <c r="A18" s="47"/>
      <c r="B18" s="63"/>
      <c r="C18" s="92" t="s">
        <v>175</v>
      </c>
      <c r="D18" s="92"/>
      <c r="E18" s="92"/>
      <c r="F18" s="92"/>
      <c r="G18" s="92"/>
      <c r="H18" s="92"/>
      <c r="I18" s="92"/>
      <c r="J18" s="9" t="s">
        <v>162</v>
      </c>
      <c r="K18" s="2"/>
      <c r="L18" s="2"/>
      <c r="M18" s="2"/>
      <c r="N18" s="2"/>
      <c r="O18" s="2"/>
      <c r="P18" s="2"/>
      <c r="Q18" s="2"/>
      <c r="R18" s="2"/>
    </row>
    <row r="19" spans="1:18" hidden="1" x14ac:dyDescent="0.25">
      <c r="A19" s="47"/>
      <c r="B19" s="47"/>
      <c r="C19" s="47"/>
      <c r="D19" s="109" t="s">
        <v>176</v>
      </c>
      <c r="E19" s="110"/>
      <c r="F19" s="110"/>
      <c r="G19" s="110"/>
      <c r="H19" s="110"/>
      <c r="I19" s="111"/>
      <c r="J19" s="9" t="s">
        <v>162</v>
      </c>
      <c r="K19" s="62"/>
      <c r="L19" s="62"/>
      <c r="M19" s="62"/>
      <c r="N19" s="2"/>
      <c r="O19" s="62"/>
      <c r="P19" s="62"/>
      <c r="Q19" s="62"/>
      <c r="R19" s="62"/>
    </row>
    <row r="20" spans="1:18" customFormat="1" ht="14.4" hidden="1" x14ac:dyDescent="0.3">
      <c r="A20" s="45"/>
      <c r="B20" s="47"/>
      <c r="C20" s="47"/>
      <c r="D20" s="109" t="s">
        <v>177</v>
      </c>
      <c r="E20" s="110"/>
      <c r="F20" s="110"/>
      <c r="G20" s="110"/>
      <c r="H20" s="110"/>
      <c r="I20" s="111"/>
      <c r="J20" s="9" t="s">
        <v>162</v>
      </c>
      <c r="K20" s="62"/>
      <c r="L20" s="62"/>
      <c r="M20" s="62"/>
      <c r="N20" s="2"/>
      <c r="O20" s="45"/>
      <c r="P20" s="45"/>
      <c r="Q20" s="45"/>
      <c r="R20" s="45"/>
    </row>
    <row r="21" spans="1:18" customFormat="1" ht="14.4" hidden="1" x14ac:dyDescent="0.3">
      <c r="A21" s="45"/>
      <c r="B21" s="47"/>
      <c r="C21" s="47"/>
      <c r="D21" s="109" t="s">
        <v>178</v>
      </c>
      <c r="E21" s="110"/>
      <c r="F21" s="110"/>
      <c r="G21" s="110"/>
      <c r="H21" s="110"/>
      <c r="I21" s="111"/>
      <c r="J21" s="9" t="s">
        <v>162</v>
      </c>
      <c r="K21" s="62"/>
      <c r="L21" s="62"/>
      <c r="M21" s="62"/>
      <c r="N21" s="2"/>
      <c r="O21" s="45"/>
      <c r="P21" s="45"/>
      <c r="Q21" s="45"/>
      <c r="R21" s="45"/>
    </row>
    <row r="22" spans="1:18" customFormat="1" ht="32.4" hidden="1" customHeight="1" x14ac:dyDescent="0.3">
      <c r="A22" s="45"/>
      <c r="B22" s="47"/>
      <c r="C22" s="47"/>
      <c r="D22" s="106" t="s">
        <v>179</v>
      </c>
      <c r="E22" s="107"/>
      <c r="F22" s="107"/>
      <c r="G22" s="107"/>
      <c r="H22" s="107"/>
      <c r="I22" s="108"/>
      <c r="J22" s="9" t="s">
        <v>162</v>
      </c>
      <c r="K22" s="62"/>
      <c r="L22" s="62"/>
      <c r="M22" s="62"/>
      <c r="N22" s="2"/>
      <c r="O22" s="45"/>
      <c r="P22" s="45"/>
      <c r="Q22" s="45"/>
      <c r="R22" s="45"/>
    </row>
    <row r="23" spans="1:18" customFormat="1" ht="14.4" hidden="1" x14ac:dyDescent="0.3">
      <c r="A23" s="45"/>
      <c r="B23" s="47"/>
      <c r="C23" s="47"/>
      <c r="D23" s="106" t="s">
        <v>180</v>
      </c>
      <c r="E23" s="107"/>
      <c r="F23" s="107"/>
      <c r="G23" s="107"/>
      <c r="H23" s="107"/>
      <c r="I23" s="108"/>
      <c r="J23" s="9" t="s">
        <v>162</v>
      </c>
      <c r="K23" s="62"/>
      <c r="L23" s="62"/>
      <c r="M23" s="62"/>
      <c r="N23" s="2"/>
      <c r="O23" s="45"/>
      <c r="P23" s="45"/>
      <c r="Q23" s="45"/>
      <c r="R23" s="45"/>
    </row>
    <row r="24" spans="1:18" customFormat="1" ht="30" hidden="1" customHeight="1" x14ac:dyDescent="0.3">
      <c r="A24" s="45"/>
      <c r="B24" s="47"/>
      <c r="C24" s="47"/>
      <c r="D24" s="106" t="s">
        <v>181</v>
      </c>
      <c r="E24" s="107"/>
      <c r="F24" s="107"/>
      <c r="G24" s="107"/>
      <c r="H24" s="107"/>
      <c r="I24" s="108"/>
      <c r="J24" s="9" t="s">
        <v>162</v>
      </c>
      <c r="K24" s="62"/>
      <c r="L24" s="62"/>
      <c r="M24" s="62"/>
      <c r="N24" s="2"/>
      <c r="O24" s="45"/>
      <c r="P24" s="45"/>
      <c r="Q24" s="45"/>
      <c r="R24" s="45"/>
    </row>
    <row r="25" spans="1:18" customFormat="1" ht="79.2" hidden="1" customHeight="1" x14ac:dyDescent="0.3">
      <c r="A25" s="45"/>
      <c r="B25" s="47"/>
      <c r="C25" s="47"/>
      <c r="D25" s="106" t="s">
        <v>182</v>
      </c>
      <c r="E25" s="107"/>
      <c r="F25" s="107"/>
      <c r="G25" s="107"/>
      <c r="H25" s="107"/>
      <c r="I25" s="108"/>
      <c r="J25" s="9" t="s">
        <v>162</v>
      </c>
      <c r="K25" s="62"/>
      <c r="L25" s="62"/>
      <c r="M25" s="62"/>
      <c r="N25" s="2"/>
      <c r="O25" s="45"/>
      <c r="P25" s="45"/>
      <c r="Q25" s="45"/>
      <c r="R25" s="45"/>
    </row>
    <row r="26" spans="1:18" ht="13.2" hidden="1" customHeight="1" x14ac:dyDescent="0.25">
      <c r="A26" s="47"/>
      <c r="B26" s="47"/>
      <c r="C26" s="92" t="s">
        <v>183</v>
      </c>
      <c r="D26" s="92"/>
      <c r="E26" s="92"/>
      <c r="F26" s="92"/>
      <c r="G26" s="92"/>
      <c r="H26" s="92"/>
      <c r="I26" s="92"/>
      <c r="J26" s="9" t="s">
        <v>162</v>
      </c>
      <c r="K26" s="62"/>
      <c r="L26" s="62"/>
      <c r="M26" s="62"/>
      <c r="N26" s="2"/>
      <c r="O26" s="62"/>
      <c r="P26" s="62"/>
      <c r="Q26" s="62"/>
      <c r="R26" s="62"/>
    </row>
    <row r="27" spans="1:18" ht="33" hidden="1" customHeight="1" x14ac:dyDescent="0.25">
      <c r="A27" s="60"/>
      <c r="B27" s="102" t="s">
        <v>184</v>
      </c>
      <c r="C27" s="102"/>
      <c r="D27" s="102"/>
      <c r="E27" s="102"/>
      <c r="F27" s="102"/>
      <c r="G27" s="102"/>
      <c r="H27" s="102"/>
      <c r="I27" s="102"/>
      <c r="J27" s="61" t="s">
        <v>162</v>
      </c>
      <c r="K27" s="61"/>
      <c r="L27" s="61"/>
      <c r="M27" s="61"/>
      <c r="N27" s="61"/>
      <c r="O27" s="61"/>
      <c r="P27" s="61"/>
      <c r="Q27" s="61"/>
      <c r="R27" s="61"/>
    </row>
    <row r="28" spans="1:18" ht="28.2" hidden="1" customHeight="1" x14ac:dyDescent="0.25">
      <c r="A28" s="47"/>
      <c r="B28" s="47"/>
      <c r="C28" s="112" t="s">
        <v>185</v>
      </c>
      <c r="D28" s="112"/>
      <c r="E28" s="112"/>
      <c r="F28" s="112"/>
      <c r="G28" s="112"/>
      <c r="H28" s="112"/>
      <c r="I28" s="112"/>
      <c r="J28" s="9" t="s">
        <v>162</v>
      </c>
      <c r="K28" s="62"/>
      <c r="L28" s="62"/>
      <c r="M28" s="62"/>
      <c r="N28" s="62"/>
      <c r="O28" s="62"/>
      <c r="P28" s="62"/>
      <c r="Q28" s="2"/>
      <c r="R28" s="62"/>
    </row>
    <row r="29" spans="1:18" hidden="1" x14ac:dyDescent="0.25">
      <c r="A29" s="47"/>
      <c r="B29" s="47"/>
      <c r="C29" s="112" t="s">
        <v>186</v>
      </c>
      <c r="D29" s="112"/>
      <c r="E29" s="112"/>
      <c r="F29" s="112"/>
      <c r="G29" s="112"/>
      <c r="H29" s="112"/>
      <c r="I29" s="112"/>
      <c r="J29" s="9" t="s">
        <v>162</v>
      </c>
      <c r="K29" s="62"/>
      <c r="L29" s="62"/>
      <c r="M29" s="62"/>
      <c r="N29" s="62"/>
      <c r="O29" s="62"/>
      <c r="P29" s="62"/>
      <c r="Q29" s="2"/>
      <c r="R29" s="62"/>
    </row>
    <row r="30" spans="1:18" hidden="1" x14ac:dyDescent="0.25">
      <c r="A30" s="47"/>
      <c r="B30" s="47"/>
      <c r="C30" s="112" t="s">
        <v>187</v>
      </c>
      <c r="D30" s="112"/>
      <c r="E30" s="112"/>
      <c r="F30" s="112"/>
      <c r="G30" s="112"/>
      <c r="H30" s="112"/>
      <c r="I30" s="112"/>
      <c r="J30" s="9" t="s">
        <v>162</v>
      </c>
      <c r="K30" s="62"/>
      <c r="L30" s="62"/>
      <c r="M30" s="62"/>
      <c r="N30" s="62"/>
      <c r="O30" s="62"/>
      <c r="P30" s="62"/>
      <c r="Q30" s="2"/>
      <c r="R30" s="62"/>
    </row>
    <row r="31" spans="1:18" hidden="1" x14ac:dyDescent="0.25">
      <c r="A31" s="47"/>
      <c r="B31" s="47"/>
      <c r="C31" s="112" t="s">
        <v>188</v>
      </c>
      <c r="D31" s="112"/>
      <c r="E31" s="112"/>
      <c r="F31" s="112"/>
      <c r="G31" s="112"/>
      <c r="H31" s="112"/>
      <c r="I31" s="112"/>
      <c r="J31" s="9" t="s">
        <v>162</v>
      </c>
      <c r="K31" s="62"/>
      <c r="L31" s="62"/>
      <c r="M31" s="62"/>
      <c r="N31" s="62"/>
      <c r="O31" s="62"/>
      <c r="P31" s="62"/>
      <c r="Q31" s="2"/>
      <c r="R31" s="62"/>
    </row>
    <row r="32" spans="1:18" hidden="1" x14ac:dyDescent="0.25">
      <c r="A32" s="47"/>
      <c r="B32" s="47"/>
      <c r="C32" s="112" t="s">
        <v>189</v>
      </c>
      <c r="D32" s="112"/>
      <c r="E32" s="112"/>
      <c r="F32" s="112"/>
      <c r="G32" s="112"/>
      <c r="H32" s="112"/>
      <c r="I32" s="112"/>
      <c r="J32" s="9" t="s">
        <v>162</v>
      </c>
      <c r="K32" s="62"/>
      <c r="L32" s="62"/>
      <c r="M32" s="62"/>
      <c r="N32" s="62"/>
      <c r="O32" s="62"/>
      <c r="P32" s="62"/>
      <c r="Q32" s="2"/>
      <c r="R32" s="62"/>
    </row>
    <row r="33" spans="1:18" hidden="1" x14ac:dyDescent="0.25">
      <c r="A33" s="47"/>
      <c r="B33" s="47"/>
      <c r="C33" s="112" t="s">
        <v>190</v>
      </c>
      <c r="D33" s="112"/>
      <c r="E33" s="112"/>
      <c r="F33" s="112"/>
      <c r="G33" s="112"/>
      <c r="H33" s="112"/>
      <c r="I33" s="112"/>
      <c r="J33" s="9" t="s">
        <v>162</v>
      </c>
      <c r="K33" s="62"/>
      <c r="L33" s="62"/>
      <c r="M33" s="62"/>
      <c r="N33" s="62"/>
      <c r="O33" s="62"/>
      <c r="P33" s="62"/>
      <c r="Q33" s="2"/>
      <c r="R33" s="62"/>
    </row>
    <row r="34" spans="1:18" hidden="1" x14ac:dyDescent="0.25">
      <c r="A34" s="47"/>
      <c r="B34" s="47"/>
      <c r="C34" s="112" t="s">
        <v>191</v>
      </c>
      <c r="D34" s="112"/>
      <c r="E34" s="112"/>
      <c r="F34" s="112"/>
      <c r="G34" s="112"/>
      <c r="H34" s="112"/>
      <c r="I34" s="112"/>
      <c r="J34" s="9" t="s">
        <v>162</v>
      </c>
      <c r="K34" s="62"/>
      <c r="L34" s="62"/>
      <c r="M34" s="62"/>
      <c r="N34" s="62"/>
      <c r="O34" s="62"/>
      <c r="P34" s="62"/>
      <c r="Q34" s="2"/>
      <c r="R34" s="62"/>
    </row>
    <row r="35" spans="1:18" hidden="1" x14ac:dyDescent="0.25">
      <c r="A35" s="47"/>
      <c r="B35" s="47"/>
      <c r="C35" s="112" t="s">
        <v>192</v>
      </c>
      <c r="D35" s="112"/>
      <c r="E35" s="112"/>
      <c r="F35" s="112"/>
      <c r="G35" s="112"/>
      <c r="H35" s="112"/>
      <c r="I35" s="112"/>
      <c r="J35" s="9" t="s">
        <v>162</v>
      </c>
      <c r="K35" s="62"/>
      <c r="L35" s="62"/>
      <c r="M35" s="62"/>
      <c r="N35" s="62"/>
      <c r="O35" s="62"/>
      <c r="P35" s="62"/>
      <c r="Q35" s="2"/>
      <c r="R35" s="62"/>
    </row>
    <row r="36" spans="1:18" hidden="1" x14ac:dyDescent="0.25">
      <c r="A36" s="47"/>
      <c r="B36" s="47"/>
      <c r="C36" s="112" t="s">
        <v>193</v>
      </c>
      <c r="D36" s="112"/>
      <c r="E36" s="112"/>
      <c r="F36" s="112"/>
      <c r="G36" s="112"/>
      <c r="H36" s="112"/>
      <c r="I36" s="112"/>
      <c r="J36" s="9" t="s">
        <v>162</v>
      </c>
      <c r="K36" s="62"/>
      <c r="L36" s="62"/>
      <c r="M36" s="62"/>
      <c r="N36" s="62"/>
      <c r="O36" s="62"/>
      <c r="P36" s="62"/>
      <c r="Q36" s="2"/>
      <c r="R36" s="62"/>
    </row>
    <row r="37" spans="1:18" hidden="1" x14ac:dyDescent="0.25">
      <c r="A37" s="47"/>
      <c r="B37" s="47"/>
      <c r="C37" s="112" t="s">
        <v>194</v>
      </c>
      <c r="D37" s="112"/>
      <c r="E37" s="112"/>
      <c r="F37" s="112"/>
      <c r="G37" s="112"/>
      <c r="H37" s="112"/>
      <c r="I37" s="112"/>
      <c r="J37" s="9" t="s">
        <v>162</v>
      </c>
      <c r="K37" s="62"/>
      <c r="L37" s="62"/>
      <c r="M37" s="62"/>
      <c r="N37" s="62"/>
      <c r="O37" s="62"/>
      <c r="P37" s="62"/>
      <c r="Q37" s="2"/>
      <c r="R37" s="62"/>
    </row>
    <row r="38" spans="1:18" hidden="1" x14ac:dyDescent="0.25">
      <c r="A38" s="47"/>
      <c r="B38" s="47"/>
      <c r="C38" s="112" t="s">
        <v>195</v>
      </c>
      <c r="D38" s="112"/>
      <c r="E38" s="112"/>
      <c r="F38" s="112"/>
      <c r="G38" s="112"/>
      <c r="H38" s="112"/>
      <c r="I38" s="112"/>
      <c r="J38" s="9" t="s">
        <v>162</v>
      </c>
      <c r="K38" s="62"/>
      <c r="L38" s="62"/>
      <c r="M38" s="62"/>
      <c r="N38" s="62"/>
      <c r="O38" s="62"/>
      <c r="P38" s="62"/>
      <c r="Q38" s="2"/>
      <c r="R38" s="62"/>
    </row>
    <row r="39" spans="1:18" hidden="1" x14ac:dyDescent="0.25">
      <c r="A39" s="47"/>
      <c r="B39" s="47"/>
      <c r="C39" s="112" t="s">
        <v>196</v>
      </c>
      <c r="D39" s="112"/>
      <c r="E39" s="112"/>
      <c r="F39" s="112"/>
      <c r="G39" s="112"/>
      <c r="H39" s="112"/>
      <c r="I39" s="112"/>
      <c r="J39" s="9" t="s">
        <v>162</v>
      </c>
      <c r="K39" s="62"/>
      <c r="L39" s="62"/>
      <c r="M39" s="62"/>
      <c r="N39" s="62"/>
      <c r="O39" s="62"/>
      <c r="P39" s="62"/>
      <c r="Q39" s="2"/>
      <c r="R39" s="62"/>
    </row>
    <row r="40" spans="1:18" hidden="1" x14ac:dyDescent="0.25">
      <c r="A40" s="47"/>
      <c r="B40" s="47"/>
      <c r="C40" s="112" t="s">
        <v>197</v>
      </c>
      <c r="D40" s="112"/>
      <c r="E40" s="112"/>
      <c r="F40" s="112"/>
      <c r="G40" s="112"/>
      <c r="H40" s="112"/>
      <c r="I40" s="112"/>
      <c r="J40" s="9" t="s">
        <v>162</v>
      </c>
      <c r="K40" s="62"/>
      <c r="L40" s="62"/>
      <c r="M40" s="62"/>
      <c r="N40" s="62"/>
      <c r="O40" s="62"/>
      <c r="P40" s="62"/>
      <c r="Q40" s="62"/>
      <c r="R40" s="2"/>
    </row>
    <row r="41" spans="1:18" hidden="1" x14ac:dyDescent="0.25">
      <c r="A41" s="47"/>
      <c r="B41" s="47"/>
      <c r="C41" s="112" t="s">
        <v>198</v>
      </c>
      <c r="D41" s="112"/>
      <c r="E41" s="112"/>
      <c r="F41" s="112"/>
      <c r="G41" s="112"/>
      <c r="H41" s="112"/>
      <c r="I41" s="112"/>
      <c r="J41" s="9" t="s">
        <v>162</v>
      </c>
      <c r="K41" s="62"/>
      <c r="L41" s="62"/>
      <c r="M41" s="62"/>
      <c r="N41" s="62"/>
      <c r="O41" s="62"/>
      <c r="P41" s="62"/>
      <c r="Q41" s="62"/>
      <c r="R41" s="2"/>
    </row>
    <row r="42" spans="1:18" hidden="1" x14ac:dyDescent="0.25">
      <c r="A42" s="47"/>
      <c r="B42" s="47"/>
      <c r="C42" s="112" t="s">
        <v>199</v>
      </c>
      <c r="D42" s="112"/>
      <c r="E42" s="112"/>
      <c r="F42" s="112"/>
      <c r="G42" s="112"/>
      <c r="H42" s="112"/>
      <c r="I42" s="112"/>
      <c r="J42" s="9" t="s">
        <v>162</v>
      </c>
      <c r="K42" s="62"/>
      <c r="L42" s="62"/>
      <c r="M42" s="62"/>
      <c r="N42" s="62"/>
      <c r="O42" s="62"/>
      <c r="P42" s="62"/>
      <c r="Q42" s="62"/>
      <c r="R42" s="2"/>
    </row>
    <row r="43" spans="1:18" hidden="1" x14ac:dyDescent="0.25">
      <c r="A43" s="47"/>
      <c r="B43" s="47"/>
      <c r="C43" s="112" t="s">
        <v>200</v>
      </c>
      <c r="D43" s="112"/>
      <c r="E43" s="112"/>
      <c r="F43" s="112"/>
      <c r="G43" s="112"/>
      <c r="H43" s="112"/>
      <c r="I43" s="112"/>
      <c r="J43" s="9" t="s">
        <v>162</v>
      </c>
      <c r="K43" s="62"/>
      <c r="L43" s="62"/>
      <c r="M43" s="62"/>
      <c r="N43" s="62"/>
      <c r="O43" s="62"/>
      <c r="P43" s="62"/>
      <c r="Q43" s="62"/>
      <c r="R43" s="2"/>
    </row>
    <row r="44" spans="1:18" x14ac:dyDescent="0.25">
      <c r="A44" s="47"/>
      <c r="B44" s="47"/>
      <c r="C44" s="112" t="s">
        <v>201</v>
      </c>
      <c r="D44" s="112"/>
      <c r="E44" s="112"/>
      <c r="F44" s="112"/>
      <c r="G44" s="112"/>
      <c r="H44" s="112"/>
      <c r="I44" s="112"/>
      <c r="J44" s="9" t="s">
        <v>162</v>
      </c>
      <c r="K44" s="62"/>
      <c r="L44" s="62"/>
      <c r="M44" s="62"/>
      <c r="N44" s="62"/>
      <c r="O44" s="62"/>
      <c r="P44" s="62"/>
      <c r="Q44" s="62"/>
      <c r="R44" s="2"/>
    </row>
    <row r="45" spans="1:18" x14ac:dyDescent="0.25">
      <c r="A45" s="47"/>
      <c r="B45" s="47"/>
      <c r="C45" s="112" t="s">
        <v>202</v>
      </c>
      <c r="D45" s="112"/>
      <c r="E45" s="112"/>
      <c r="F45" s="112"/>
      <c r="G45" s="112"/>
      <c r="H45" s="112"/>
      <c r="I45" s="112"/>
      <c r="J45" s="9" t="s">
        <v>162</v>
      </c>
      <c r="K45" s="62"/>
      <c r="L45" s="62"/>
      <c r="M45" s="62"/>
      <c r="N45" s="62"/>
      <c r="O45" s="62"/>
      <c r="P45" s="62"/>
      <c r="Q45" s="62"/>
      <c r="R45" s="2"/>
    </row>
    <row r="46" spans="1:18" x14ac:dyDescent="0.25">
      <c r="A46" s="47"/>
      <c r="B46" s="47"/>
      <c r="C46" s="112" t="s">
        <v>203</v>
      </c>
      <c r="D46" s="112"/>
      <c r="E46" s="112"/>
      <c r="F46" s="112"/>
      <c r="G46" s="112"/>
      <c r="H46" s="112"/>
      <c r="I46" s="112"/>
      <c r="J46" s="9" t="s">
        <v>162</v>
      </c>
      <c r="K46" s="62"/>
      <c r="L46" s="62"/>
      <c r="M46" s="62"/>
      <c r="N46" s="62"/>
      <c r="O46" s="62"/>
      <c r="P46" s="62"/>
      <c r="Q46" s="62"/>
      <c r="R46" s="2"/>
    </row>
    <row r="47" spans="1:18" x14ac:dyDescent="0.25">
      <c r="A47" s="60"/>
      <c r="B47" s="102" t="s">
        <v>124</v>
      </c>
      <c r="C47" s="102"/>
      <c r="D47" s="102"/>
      <c r="E47" s="102"/>
      <c r="F47" s="102"/>
      <c r="G47" s="102"/>
      <c r="H47" s="102"/>
      <c r="I47" s="102"/>
      <c r="J47" s="61" t="s">
        <v>162</v>
      </c>
      <c r="K47" s="61"/>
      <c r="L47" s="61"/>
      <c r="M47" s="61"/>
      <c r="N47" s="61" t="s">
        <v>163</v>
      </c>
      <c r="O47" s="61"/>
      <c r="P47" s="61"/>
      <c r="Q47" s="61"/>
      <c r="R47" s="61"/>
    </row>
    <row r="48" spans="1:18" x14ac:dyDescent="0.25">
      <c r="A48" s="47"/>
      <c r="B48" s="47"/>
      <c r="C48" s="112" t="s">
        <v>204</v>
      </c>
      <c r="D48" s="112"/>
      <c r="E48" s="112"/>
      <c r="F48" s="112"/>
      <c r="G48" s="112"/>
      <c r="H48" s="112"/>
      <c r="I48" s="112"/>
      <c r="J48" s="9" t="s">
        <v>162</v>
      </c>
      <c r="K48" s="9"/>
      <c r="L48" s="9"/>
      <c r="M48" s="9"/>
      <c r="N48" s="62" t="s">
        <v>163</v>
      </c>
      <c r="O48" s="9"/>
      <c r="P48" s="9"/>
      <c r="Q48" s="9"/>
      <c r="R48" s="9"/>
    </row>
    <row r="49" spans="1:18" x14ac:dyDescent="0.25">
      <c r="A49" s="47"/>
      <c r="B49" s="47"/>
      <c r="C49" s="112" t="s">
        <v>205</v>
      </c>
      <c r="D49" s="112"/>
      <c r="E49" s="112"/>
      <c r="F49" s="112"/>
      <c r="G49" s="112"/>
      <c r="H49" s="112"/>
      <c r="I49" s="112"/>
      <c r="J49" s="9" t="s">
        <v>162</v>
      </c>
      <c r="K49" s="9"/>
      <c r="L49" s="9"/>
      <c r="M49" s="9"/>
      <c r="N49" s="62"/>
      <c r="O49" s="9"/>
      <c r="P49" s="9"/>
      <c r="Q49" s="9"/>
      <c r="R49" s="9"/>
    </row>
    <row r="50" spans="1:18" x14ac:dyDescent="0.25">
      <c r="A50" s="47"/>
      <c r="B50" s="47"/>
      <c r="C50" s="112" t="s">
        <v>206</v>
      </c>
      <c r="D50" s="112"/>
      <c r="E50" s="112"/>
      <c r="F50" s="112"/>
      <c r="G50" s="112"/>
      <c r="H50" s="112"/>
      <c r="I50" s="112"/>
      <c r="J50" s="9" t="s">
        <v>162</v>
      </c>
      <c r="K50" s="9"/>
      <c r="L50" s="9"/>
      <c r="M50" s="9"/>
      <c r="N50" s="9"/>
      <c r="O50" s="2"/>
      <c r="P50" s="9"/>
      <c r="Q50" s="9"/>
      <c r="R50" s="9"/>
    </row>
    <row r="51" spans="1:18" x14ac:dyDescent="0.25">
      <c r="A51" s="47"/>
      <c r="B51" s="47"/>
      <c r="C51" s="112" t="s">
        <v>207</v>
      </c>
      <c r="D51" s="112"/>
      <c r="E51" s="112"/>
      <c r="F51" s="112"/>
      <c r="G51" s="112"/>
      <c r="H51" s="112"/>
      <c r="I51" s="112"/>
      <c r="J51" s="9" t="s">
        <v>162</v>
      </c>
      <c r="K51" s="9"/>
      <c r="L51" s="9"/>
      <c r="M51" s="9"/>
      <c r="N51" s="9"/>
      <c r="O51" s="2"/>
      <c r="P51" s="9"/>
      <c r="Q51" s="9"/>
      <c r="R51" s="9"/>
    </row>
    <row r="52" spans="1:18" x14ac:dyDescent="0.25">
      <c r="A52" s="47"/>
      <c r="B52" s="47"/>
      <c r="C52" s="112" t="s">
        <v>208</v>
      </c>
      <c r="D52" s="112"/>
      <c r="E52" s="112"/>
      <c r="F52" s="112"/>
      <c r="G52" s="112"/>
      <c r="H52" s="112"/>
      <c r="I52" s="112"/>
      <c r="J52" s="9" t="s">
        <v>162</v>
      </c>
      <c r="K52" s="9"/>
      <c r="L52" s="9"/>
      <c r="M52" s="9"/>
      <c r="N52" s="9"/>
      <c r="O52" s="2"/>
      <c r="P52" s="9"/>
      <c r="Q52" s="9"/>
      <c r="R52" s="9"/>
    </row>
    <row r="53" spans="1:18" x14ac:dyDescent="0.25">
      <c r="A53" s="47"/>
      <c r="B53" s="47"/>
      <c r="C53" s="112" t="s">
        <v>125</v>
      </c>
      <c r="D53" s="112"/>
      <c r="E53" s="112"/>
      <c r="F53" s="112"/>
      <c r="G53" s="112"/>
      <c r="H53" s="112"/>
      <c r="I53" s="112"/>
      <c r="J53" s="9" t="s">
        <v>162</v>
      </c>
      <c r="K53" s="9"/>
      <c r="L53" s="62"/>
      <c r="M53" s="2"/>
      <c r="N53" s="62"/>
      <c r="O53" s="62"/>
      <c r="P53" s="62"/>
      <c r="Q53" s="62"/>
      <c r="R53" s="62"/>
    </row>
    <row r="54" spans="1:18" x14ac:dyDescent="0.25">
      <c r="A54" s="47"/>
      <c r="B54" s="47"/>
      <c r="C54" s="112" t="s">
        <v>126</v>
      </c>
      <c r="D54" s="112"/>
      <c r="E54" s="112"/>
      <c r="F54" s="112"/>
      <c r="G54" s="112"/>
      <c r="H54" s="112"/>
      <c r="I54" s="112"/>
      <c r="J54" s="9" t="s">
        <v>162</v>
      </c>
      <c r="K54" s="9"/>
      <c r="L54" s="62"/>
      <c r="M54" s="2"/>
      <c r="N54" s="62"/>
      <c r="O54" s="62"/>
      <c r="P54" s="62"/>
      <c r="Q54" s="62"/>
      <c r="R54" s="62"/>
    </row>
    <row r="55" spans="1:18" x14ac:dyDescent="0.25">
      <c r="A55" s="47"/>
      <c r="B55" s="47"/>
      <c r="C55" s="112" t="s">
        <v>127</v>
      </c>
      <c r="D55" s="112"/>
      <c r="E55" s="112"/>
      <c r="F55" s="112"/>
      <c r="G55" s="112"/>
      <c r="H55" s="112"/>
      <c r="I55" s="112"/>
      <c r="J55" s="9" t="s">
        <v>162</v>
      </c>
      <c r="K55" s="9"/>
      <c r="L55" s="62"/>
      <c r="M55" s="2"/>
      <c r="N55" s="62"/>
      <c r="O55" s="62"/>
      <c r="P55" s="62"/>
      <c r="Q55" s="62"/>
      <c r="R55" s="62"/>
    </row>
    <row r="56" spans="1:18" x14ac:dyDescent="0.25">
      <c r="A56" s="47"/>
      <c r="B56" s="47"/>
      <c r="C56" s="112" t="s">
        <v>209</v>
      </c>
      <c r="D56" s="112"/>
      <c r="E56" s="112"/>
      <c r="F56" s="112"/>
      <c r="G56" s="112"/>
      <c r="H56" s="112"/>
      <c r="I56" s="112"/>
      <c r="J56" s="9" t="s">
        <v>162</v>
      </c>
      <c r="K56" s="9"/>
      <c r="L56" s="62"/>
      <c r="M56" s="62"/>
      <c r="N56" s="2"/>
      <c r="O56" s="62"/>
      <c r="P56" s="62"/>
      <c r="Q56" s="62"/>
      <c r="R56" s="62"/>
    </row>
    <row r="57" spans="1:18" x14ac:dyDescent="0.25">
      <c r="A57" s="47"/>
      <c r="B57" s="47"/>
      <c r="C57" s="112" t="s">
        <v>210</v>
      </c>
      <c r="D57" s="112"/>
      <c r="E57" s="112"/>
      <c r="F57" s="112"/>
      <c r="G57" s="112"/>
      <c r="H57" s="112"/>
      <c r="I57" s="112"/>
      <c r="J57" s="9" t="s">
        <v>162</v>
      </c>
      <c r="K57" s="9"/>
      <c r="L57" s="62"/>
      <c r="M57" s="62"/>
      <c r="N57" s="2"/>
      <c r="O57" s="62"/>
      <c r="P57" s="62"/>
      <c r="Q57" s="62"/>
      <c r="R57" s="62"/>
    </row>
    <row r="58" spans="1:18" x14ac:dyDescent="0.25">
      <c r="A58" s="60"/>
      <c r="B58" s="102" t="s">
        <v>211</v>
      </c>
      <c r="C58" s="102"/>
      <c r="D58" s="102"/>
      <c r="E58" s="102"/>
      <c r="F58" s="102"/>
      <c r="G58" s="102"/>
      <c r="H58" s="102"/>
      <c r="I58" s="102"/>
      <c r="J58" s="61" t="s">
        <v>162</v>
      </c>
      <c r="K58" s="61"/>
      <c r="L58" s="61"/>
      <c r="M58" s="61"/>
      <c r="N58" s="61"/>
      <c r="O58" s="61"/>
      <c r="P58" s="61"/>
      <c r="Q58" s="61"/>
      <c r="R58" s="61"/>
    </row>
    <row r="59" spans="1:18" x14ac:dyDescent="0.25">
      <c r="A59" s="47"/>
      <c r="B59" s="47"/>
      <c r="C59" s="112" t="s">
        <v>212</v>
      </c>
      <c r="D59" s="112"/>
      <c r="E59" s="112"/>
      <c r="F59" s="112"/>
      <c r="G59" s="112"/>
      <c r="H59" s="112"/>
      <c r="I59" s="112"/>
      <c r="J59" s="9" t="s">
        <v>162</v>
      </c>
      <c r="K59" s="9"/>
      <c r="L59" s="62"/>
      <c r="M59" s="62"/>
      <c r="N59" s="62"/>
      <c r="O59" s="62"/>
      <c r="P59" s="2"/>
      <c r="Q59" s="62"/>
      <c r="R59" s="62"/>
    </row>
    <row r="60" spans="1:18" x14ac:dyDescent="0.25">
      <c r="A60" s="47"/>
      <c r="B60" s="47"/>
      <c r="C60" s="112" t="s">
        <v>213</v>
      </c>
      <c r="D60" s="112"/>
      <c r="E60" s="112"/>
      <c r="F60" s="112"/>
      <c r="G60" s="112"/>
      <c r="H60" s="112"/>
      <c r="I60" s="112"/>
      <c r="J60" s="9" t="s">
        <v>162</v>
      </c>
      <c r="K60" s="9"/>
      <c r="L60" s="62"/>
      <c r="M60" s="62"/>
      <c r="N60" s="62"/>
      <c r="O60" s="62"/>
      <c r="P60" s="2"/>
      <c r="Q60" s="62"/>
      <c r="R60" s="62"/>
    </row>
    <row r="61" spans="1:18" x14ac:dyDescent="0.25">
      <c r="A61" s="47"/>
      <c r="B61" s="47"/>
      <c r="C61" s="112" t="s">
        <v>214</v>
      </c>
      <c r="D61" s="112"/>
      <c r="E61" s="112"/>
      <c r="F61" s="112"/>
      <c r="G61" s="112"/>
      <c r="H61" s="112"/>
      <c r="I61" s="112"/>
      <c r="J61" s="9" t="s">
        <v>162</v>
      </c>
      <c r="K61" s="9"/>
      <c r="L61" s="62"/>
      <c r="M61" s="62"/>
      <c r="N61" s="62"/>
      <c r="O61" s="62"/>
      <c r="P61" s="2"/>
      <c r="Q61" s="62"/>
      <c r="R61" s="62"/>
    </row>
    <row r="62" spans="1:18" x14ac:dyDescent="0.25">
      <c r="A62" s="47"/>
      <c r="B62" s="47"/>
      <c r="C62" s="112" t="s">
        <v>215</v>
      </c>
      <c r="D62" s="112"/>
      <c r="E62" s="112"/>
      <c r="F62" s="112"/>
      <c r="G62" s="112"/>
      <c r="H62" s="112"/>
      <c r="I62" s="112"/>
      <c r="J62" s="9" t="s">
        <v>162</v>
      </c>
      <c r="K62" s="9"/>
      <c r="L62" s="62"/>
      <c r="M62" s="62"/>
      <c r="N62" s="62"/>
      <c r="O62" s="62"/>
      <c r="P62" s="2"/>
      <c r="Q62" s="62"/>
      <c r="R62" s="62"/>
    </row>
    <row r="63" spans="1:18" x14ac:dyDescent="0.25">
      <c r="A63" s="47"/>
      <c r="B63" s="47"/>
      <c r="C63" s="112" t="s">
        <v>216</v>
      </c>
      <c r="D63" s="112"/>
      <c r="E63" s="112"/>
      <c r="F63" s="112"/>
      <c r="G63" s="112"/>
      <c r="H63" s="112"/>
      <c r="I63" s="112"/>
      <c r="J63" s="9" t="s">
        <v>162</v>
      </c>
      <c r="K63" s="9"/>
      <c r="L63" s="62"/>
      <c r="M63" s="62"/>
      <c r="N63" s="62"/>
      <c r="O63" s="62"/>
      <c r="P63" s="2"/>
      <c r="Q63" s="62"/>
      <c r="R63" s="62"/>
    </row>
    <row r="64" spans="1:18" x14ac:dyDescent="0.25">
      <c r="A64" s="47"/>
      <c r="B64" s="47"/>
      <c r="C64" s="112" t="s">
        <v>217</v>
      </c>
      <c r="D64" s="112"/>
      <c r="E64" s="112"/>
      <c r="F64" s="112"/>
      <c r="G64" s="112"/>
      <c r="H64" s="112"/>
      <c r="I64" s="112"/>
      <c r="J64" s="9" t="s">
        <v>162</v>
      </c>
      <c r="K64" s="9"/>
      <c r="L64" s="62"/>
      <c r="M64" s="62"/>
      <c r="N64" s="62"/>
      <c r="O64" s="62"/>
      <c r="P64" s="2"/>
      <c r="Q64" s="62"/>
      <c r="R64" s="62"/>
    </row>
    <row r="65" spans="1:18" x14ac:dyDescent="0.25">
      <c r="A65" s="60"/>
      <c r="B65" s="102" t="s">
        <v>128</v>
      </c>
      <c r="C65" s="102"/>
      <c r="D65" s="102"/>
      <c r="E65" s="102"/>
      <c r="F65" s="102"/>
      <c r="G65" s="102"/>
      <c r="H65" s="102"/>
      <c r="I65" s="102"/>
      <c r="J65" s="61" t="s">
        <v>162</v>
      </c>
      <c r="K65" s="61"/>
      <c r="L65" s="61"/>
      <c r="M65" s="61"/>
      <c r="N65" s="61"/>
      <c r="O65" s="61"/>
      <c r="P65" s="61"/>
      <c r="Q65" s="61"/>
      <c r="R65" s="61"/>
    </row>
    <row r="66" spans="1:18" x14ac:dyDescent="0.25">
      <c r="A66" s="47"/>
      <c r="B66" s="47"/>
      <c r="C66" s="112" t="s">
        <v>218</v>
      </c>
      <c r="D66" s="112"/>
      <c r="E66" s="112"/>
      <c r="F66" s="112"/>
      <c r="G66" s="112"/>
      <c r="H66" s="112"/>
      <c r="I66" s="112"/>
      <c r="J66" s="9" t="s">
        <v>162</v>
      </c>
      <c r="K66" s="9"/>
      <c r="L66" s="62"/>
      <c r="M66" s="62"/>
      <c r="N66" s="62"/>
      <c r="O66" s="62"/>
      <c r="P66" s="62"/>
      <c r="Q66" s="2"/>
      <c r="R66" s="62"/>
    </row>
    <row r="67" spans="1:18" x14ac:dyDescent="0.25">
      <c r="A67" s="47"/>
      <c r="B67" s="47"/>
      <c r="C67" s="112" t="s">
        <v>219</v>
      </c>
      <c r="D67" s="112"/>
      <c r="E67" s="112"/>
      <c r="F67" s="112"/>
      <c r="G67" s="112"/>
      <c r="H67" s="112"/>
      <c r="I67" s="112"/>
      <c r="J67" s="9" t="s">
        <v>162</v>
      </c>
      <c r="K67" s="9"/>
      <c r="L67" s="62"/>
      <c r="M67" s="62"/>
      <c r="N67" s="62"/>
      <c r="O67" s="62"/>
      <c r="P67" s="62"/>
      <c r="Q67" s="2"/>
      <c r="R67" s="62"/>
    </row>
    <row r="68" spans="1:18" x14ac:dyDescent="0.25">
      <c r="A68" s="47"/>
      <c r="B68" s="47"/>
      <c r="C68" s="112" t="s">
        <v>220</v>
      </c>
      <c r="D68" s="112"/>
      <c r="E68" s="112"/>
      <c r="F68" s="112"/>
      <c r="G68" s="112"/>
      <c r="H68" s="112"/>
      <c r="I68" s="112"/>
      <c r="J68" s="9" t="s">
        <v>162</v>
      </c>
      <c r="K68" s="9"/>
      <c r="L68" s="62"/>
      <c r="M68" s="62"/>
      <c r="N68" s="62"/>
      <c r="O68" s="62"/>
      <c r="P68" s="62"/>
      <c r="Q68" s="2"/>
      <c r="R68" s="62"/>
    </row>
    <row r="69" spans="1:18" x14ac:dyDescent="0.25">
      <c r="A69" s="47"/>
      <c r="B69" s="47"/>
      <c r="C69" s="112" t="s">
        <v>221</v>
      </c>
      <c r="D69" s="112"/>
      <c r="E69" s="112"/>
      <c r="F69" s="112"/>
      <c r="G69" s="112"/>
      <c r="H69" s="112"/>
      <c r="I69" s="112"/>
      <c r="J69" s="9" t="s">
        <v>162</v>
      </c>
      <c r="K69" s="9"/>
      <c r="L69" s="62"/>
      <c r="M69" s="62"/>
      <c r="N69" s="62"/>
      <c r="O69" s="62"/>
      <c r="P69" s="62"/>
      <c r="Q69" s="2"/>
      <c r="R69" s="62"/>
    </row>
    <row r="70" spans="1:18" x14ac:dyDescent="0.25">
      <c r="A70" s="47"/>
      <c r="B70" s="47"/>
      <c r="C70" s="112" t="s">
        <v>129</v>
      </c>
      <c r="D70" s="112"/>
      <c r="E70" s="112"/>
      <c r="F70" s="112"/>
      <c r="G70" s="112"/>
      <c r="H70" s="112"/>
      <c r="I70" s="112"/>
      <c r="J70" s="9" t="s">
        <v>162</v>
      </c>
      <c r="K70" s="9"/>
      <c r="L70" s="62"/>
      <c r="M70" s="2"/>
      <c r="N70" s="62"/>
      <c r="O70" s="62"/>
      <c r="P70" s="62"/>
      <c r="Q70" s="62"/>
      <c r="R70" s="62"/>
    </row>
    <row r="71" spans="1:18" x14ac:dyDescent="0.25">
      <c r="A71" s="47"/>
      <c r="B71" s="47"/>
      <c r="C71" s="112" t="s">
        <v>130</v>
      </c>
      <c r="D71" s="112"/>
      <c r="E71" s="112"/>
      <c r="F71" s="112"/>
      <c r="G71" s="112"/>
      <c r="H71" s="112"/>
      <c r="I71" s="112"/>
      <c r="J71" s="9" t="s">
        <v>162</v>
      </c>
      <c r="K71" s="9"/>
      <c r="L71" s="62"/>
      <c r="M71" s="2"/>
      <c r="N71" s="62"/>
      <c r="O71" s="62"/>
      <c r="P71" s="62"/>
      <c r="Q71" s="62"/>
      <c r="R71" s="62"/>
    </row>
    <row r="72" spans="1:18" ht="31.2" customHeight="1" x14ac:dyDescent="0.25">
      <c r="A72" s="60"/>
      <c r="B72" s="102" t="s">
        <v>222</v>
      </c>
      <c r="C72" s="102"/>
      <c r="D72" s="102"/>
      <c r="E72" s="102"/>
      <c r="F72" s="102"/>
      <c r="G72" s="102"/>
      <c r="H72" s="102"/>
      <c r="I72" s="102"/>
      <c r="J72" s="61" t="s">
        <v>162</v>
      </c>
      <c r="K72" s="61"/>
      <c r="L72" s="61"/>
      <c r="M72" s="61"/>
      <c r="N72" s="61"/>
      <c r="O72" s="61"/>
      <c r="P72" s="61"/>
      <c r="Q72" s="61"/>
      <c r="R72" s="61"/>
    </row>
    <row r="73" spans="1:18" ht="31.2" customHeight="1" x14ac:dyDescent="0.25">
      <c r="A73" s="60"/>
      <c r="B73" s="102" t="s">
        <v>223</v>
      </c>
      <c r="C73" s="102"/>
      <c r="D73" s="102"/>
      <c r="E73" s="102"/>
      <c r="F73" s="102"/>
      <c r="G73" s="102"/>
      <c r="H73" s="102"/>
      <c r="I73" s="102"/>
      <c r="J73" s="61" t="s">
        <v>162</v>
      </c>
      <c r="K73" s="61"/>
      <c r="L73" s="61"/>
      <c r="M73" s="61"/>
      <c r="N73" s="61"/>
      <c r="O73" s="61"/>
      <c r="P73" s="61"/>
      <c r="Q73" s="61"/>
      <c r="R73" s="61"/>
    </row>
    <row r="74" spans="1:18" ht="40.200000000000003" customHeight="1" x14ac:dyDescent="0.25">
      <c r="A74" s="47"/>
      <c r="B74" s="47"/>
      <c r="C74" s="112" t="s">
        <v>224</v>
      </c>
      <c r="D74" s="112"/>
      <c r="E74" s="112"/>
      <c r="F74" s="112"/>
      <c r="G74" s="112"/>
      <c r="H74" s="112"/>
      <c r="I74" s="112"/>
      <c r="J74" s="9" t="s">
        <v>162</v>
      </c>
      <c r="K74" s="9"/>
      <c r="L74" s="2"/>
      <c r="M74" s="2"/>
      <c r="N74" s="2"/>
      <c r="O74" s="2"/>
      <c r="P74" s="2"/>
      <c r="Q74" s="2"/>
      <c r="R74" s="2"/>
    </row>
    <row r="75" spans="1:18" ht="33" customHeight="1" x14ac:dyDescent="0.25">
      <c r="A75" s="47"/>
      <c r="B75" s="47"/>
      <c r="C75" s="112" t="s">
        <v>225</v>
      </c>
      <c r="D75" s="112"/>
      <c r="E75" s="112"/>
      <c r="F75" s="112"/>
      <c r="G75" s="112"/>
      <c r="H75" s="112"/>
      <c r="I75" s="112"/>
      <c r="J75" s="9" t="s">
        <v>162</v>
      </c>
      <c r="K75" s="62"/>
      <c r="L75" s="62"/>
      <c r="M75" s="62"/>
      <c r="N75" s="2"/>
      <c r="O75" s="62"/>
      <c r="P75" s="62"/>
      <c r="Q75" s="62"/>
      <c r="R75" s="62"/>
    </row>
    <row r="76" spans="1:18" x14ac:dyDescent="0.25">
      <c r="A76" s="47"/>
      <c r="B76" s="47"/>
      <c r="C76" s="64" t="s">
        <v>226</v>
      </c>
      <c r="D76" s="4"/>
      <c r="E76" s="4"/>
      <c r="F76" s="4"/>
      <c r="G76" s="4"/>
      <c r="H76" s="4"/>
      <c r="I76" s="4"/>
      <c r="J76" s="9" t="s">
        <v>162</v>
      </c>
      <c r="K76" s="62"/>
      <c r="L76" s="62"/>
      <c r="M76" s="62"/>
      <c r="N76" s="2"/>
      <c r="O76" s="62"/>
      <c r="P76" s="62"/>
      <c r="Q76" s="62"/>
      <c r="R76" s="62"/>
    </row>
    <row r="77" spans="1:18" x14ac:dyDescent="0.25">
      <c r="A77" s="60"/>
      <c r="B77" s="102" t="s">
        <v>131</v>
      </c>
      <c r="C77" s="102"/>
      <c r="D77" s="102"/>
      <c r="E77" s="102"/>
      <c r="F77" s="102"/>
      <c r="G77" s="102"/>
      <c r="H77" s="102"/>
      <c r="I77" s="102"/>
      <c r="J77" s="61" t="s">
        <v>162</v>
      </c>
      <c r="K77" s="61"/>
      <c r="L77" s="61"/>
      <c r="M77" s="61"/>
      <c r="N77" s="61" t="s">
        <v>163</v>
      </c>
      <c r="O77" s="61"/>
      <c r="P77" s="61"/>
      <c r="Q77" s="61"/>
      <c r="R77" s="61"/>
    </row>
    <row r="78" spans="1:18" x14ac:dyDescent="0.25">
      <c r="A78" s="47"/>
      <c r="B78" s="47"/>
      <c r="C78" s="112" t="s">
        <v>227</v>
      </c>
      <c r="D78" s="112"/>
      <c r="E78" s="112"/>
      <c r="F78" s="112"/>
      <c r="G78" s="112"/>
      <c r="H78" s="112"/>
      <c r="I78" s="112"/>
      <c r="J78" s="9" t="s">
        <v>162</v>
      </c>
      <c r="K78" s="2"/>
      <c r="L78" s="2"/>
      <c r="M78" s="2"/>
      <c r="N78" s="2"/>
      <c r="O78" s="2"/>
      <c r="P78" s="2"/>
      <c r="Q78" s="2"/>
      <c r="R78" s="2"/>
    </row>
    <row r="79" spans="1:18" x14ac:dyDescent="0.25">
      <c r="A79" s="47"/>
      <c r="B79" s="47"/>
      <c r="C79" s="112" t="s">
        <v>228</v>
      </c>
      <c r="D79" s="112"/>
      <c r="E79" s="112"/>
      <c r="F79" s="112"/>
      <c r="G79" s="112"/>
      <c r="H79" s="112"/>
      <c r="I79" s="112"/>
      <c r="J79" s="9" t="s">
        <v>162</v>
      </c>
      <c r="K79" s="9"/>
      <c r="L79" s="2"/>
      <c r="M79" s="2"/>
      <c r="N79" s="2"/>
      <c r="O79" s="2"/>
      <c r="P79" s="2"/>
      <c r="Q79" s="2"/>
      <c r="R79" s="2"/>
    </row>
    <row r="80" spans="1:18" x14ac:dyDescent="0.25">
      <c r="A80" s="47"/>
      <c r="B80" s="47"/>
      <c r="C80" s="112" t="s">
        <v>132</v>
      </c>
      <c r="D80" s="112"/>
      <c r="E80" s="112"/>
      <c r="F80" s="112"/>
      <c r="G80" s="112"/>
      <c r="H80" s="112"/>
      <c r="I80" s="112"/>
      <c r="J80" s="9" t="s">
        <v>162</v>
      </c>
      <c r="K80" s="62"/>
      <c r="L80" s="2"/>
      <c r="M80" s="2"/>
      <c r="N80" s="2" t="s">
        <v>163</v>
      </c>
      <c r="O80" s="2"/>
      <c r="P80" s="2"/>
      <c r="Q80" s="2"/>
      <c r="R80" s="2"/>
    </row>
    <row r="82" spans="3:12" x14ac:dyDescent="0.25">
      <c r="C82" s="40" t="s">
        <v>229</v>
      </c>
      <c r="L82" s="65" t="s">
        <v>230</v>
      </c>
    </row>
    <row r="83" spans="3:12" x14ac:dyDescent="0.25">
      <c r="C83" s="40" t="s">
        <v>231</v>
      </c>
      <c r="L83" s="65" t="s">
        <v>232</v>
      </c>
    </row>
  </sheetData>
  <autoFilter ref="A4:R80">
    <filterColumn colId="1" showButton="0"/>
    <filterColumn colId="2" showButton="0"/>
    <filterColumn colId="3" showButton="0"/>
    <filterColumn colId="4" showButton="0"/>
    <filterColumn colId="5" showButton="0"/>
    <filterColumn colId="6" showButton="0"/>
    <filterColumn colId="7" showButton="0"/>
  </autoFilter>
  <mergeCells count="79">
    <mergeCell ref="C80:I80"/>
    <mergeCell ref="B73:I73"/>
    <mergeCell ref="C74:I74"/>
    <mergeCell ref="C75:I75"/>
    <mergeCell ref="B77:I77"/>
    <mergeCell ref="C78:I78"/>
    <mergeCell ref="C79:I79"/>
    <mergeCell ref="B72:I72"/>
    <mergeCell ref="C61:I61"/>
    <mergeCell ref="C62:I62"/>
    <mergeCell ref="C63:I63"/>
    <mergeCell ref="C64:I64"/>
    <mergeCell ref="B65:I65"/>
    <mergeCell ref="C66:I66"/>
    <mergeCell ref="C67:I67"/>
    <mergeCell ref="C68:I68"/>
    <mergeCell ref="C69:I69"/>
    <mergeCell ref="C70:I70"/>
    <mergeCell ref="C71:I71"/>
    <mergeCell ref="C60:I60"/>
    <mergeCell ref="C49:I49"/>
    <mergeCell ref="C50:I50"/>
    <mergeCell ref="C51:I51"/>
    <mergeCell ref="C52:I52"/>
    <mergeCell ref="C53:I53"/>
    <mergeCell ref="C54:I54"/>
    <mergeCell ref="C55:I55"/>
    <mergeCell ref="C56:I56"/>
    <mergeCell ref="C57:I57"/>
    <mergeCell ref="B58:I58"/>
    <mergeCell ref="C59:I59"/>
    <mergeCell ref="C48:I48"/>
    <mergeCell ref="C37:I37"/>
    <mergeCell ref="C38:I38"/>
    <mergeCell ref="C39:I39"/>
    <mergeCell ref="C40:I40"/>
    <mergeCell ref="C41:I41"/>
    <mergeCell ref="C42:I42"/>
    <mergeCell ref="C43:I43"/>
    <mergeCell ref="C44:I44"/>
    <mergeCell ref="C45:I45"/>
    <mergeCell ref="C46:I46"/>
    <mergeCell ref="B47:I47"/>
    <mergeCell ref="C36:I36"/>
    <mergeCell ref="D25:I25"/>
    <mergeCell ref="C26:I26"/>
    <mergeCell ref="B27:I27"/>
    <mergeCell ref="C28:I28"/>
    <mergeCell ref="C29:I29"/>
    <mergeCell ref="C30:I30"/>
    <mergeCell ref="C31:I31"/>
    <mergeCell ref="C32:I32"/>
    <mergeCell ref="C33:I33"/>
    <mergeCell ref="C34:I34"/>
    <mergeCell ref="C35:I35"/>
    <mergeCell ref="D24:I24"/>
    <mergeCell ref="D13:I13"/>
    <mergeCell ref="D14:I14"/>
    <mergeCell ref="D15:I15"/>
    <mergeCell ref="C16:I16"/>
    <mergeCell ref="D17:I17"/>
    <mergeCell ref="C18:I18"/>
    <mergeCell ref="D19:I19"/>
    <mergeCell ref="D20:I20"/>
    <mergeCell ref="D21:I21"/>
    <mergeCell ref="D22:I22"/>
    <mergeCell ref="D23:I23"/>
    <mergeCell ref="C12:I12"/>
    <mergeCell ref="A1:R1"/>
    <mergeCell ref="A3:A4"/>
    <mergeCell ref="B3:I4"/>
    <mergeCell ref="J3:R3"/>
    <mergeCell ref="B5:I5"/>
    <mergeCell ref="C6:I6"/>
    <mergeCell ref="C7:I7"/>
    <mergeCell ref="B8:I8"/>
    <mergeCell ref="C9:I9"/>
    <mergeCell ref="D10:I10"/>
    <mergeCell ref="C11:I1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37"/>
  <sheetViews>
    <sheetView workbookViewId="0">
      <pane ySplit="3" topLeftCell="A4" activePane="bottomLeft" state="frozen"/>
      <selection pane="bottomLeft" activeCell="M26" sqref="M26"/>
    </sheetView>
  </sheetViews>
  <sheetFormatPr defaultColWidth="8.88671875" defaultRowHeight="14.4" x14ac:dyDescent="0.3"/>
  <cols>
    <col min="1" max="1" width="6" style="5" customWidth="1"/>
    <col min="2" max="2" width="35.88671875" style="19" customWidth="1"/>
    <col min="3" max="3" width="30.33203125" style="20" customWidth="1"/>
    <col min="4" max="4" width="21.5546875" style="21" customWidth="1"/>
    <col min="5" max="7" width="7.6640625" customWidth="1"/>
    <col min="8" max="8" width="8.33203125" customWidth="1"/>
    <col min="9" max="10" width="8.109375" customWidth="1"/>
    <col min="11" max="11" width="7.44140625" customWidth="1"/>
    <col min="12" max="12" width="7.88671875" customWidth="1"/>
    <col min="13" max="13" width="7" customWidth="1"/>
    <col min="14" max="14" width="8.5546875" customWidth="1"/>
  </cols>
  <sheetData>
    <row r="1" spans="1:15" s="7" customFormat="1" ht="61.5" customHeight="1" x14ac:dyDescent="0.3">
      <c r="A1" s="113" t="s">
        <v>106</v>
      </c>
      <c r="B1" s="114"/>
      <c r="C1" s="114"/>
      <c r="D1" s="114"/>
      <c r="E1" s="114"/>
      <c r="F1" s="114"/>
      <c r="G1" s="114"/>
      <c r="H1" s="114"/>
      <c r="I1" s="114"/>
      <c r="J1" s="114"/>
      <c r="K1" s="114"/>
      <c r="L1" s="114"/>
      <c r="M1" s="114"/>
      <c r="N1" s="114"/>
    </row>
    <row r="2" spans="1:15" ht="15" x14ac:dyDescent="0.25">
      <c r="A2" s="22"/>
      <c r="B2" s="22"/>
      <c r="C2" s="22"/>
      <c r="D2" s="22"/>
      <c r="E2" s="22"/>
      <c r="F2" s="22"/>
      <c r="G2" s="22"/>
      <c r="H2" s="22"/>
      <c r="I2" s="22"/>
      <c r="J2" s="22"/>
      <c r="K2" s="22"/>
      <c r="L2" s="22"/>
      <c r="M2" s="22"/>
      <c r="N2" s="22"/>
    </row>
    <row r="3" spans="1:15" s="11" customFormat="1" ht="96.6" x14ac:dyDescent="0.3">
      <c r="A3" s="1" t="s">
        <v>0</v>
      </c>
      <c r="B3" s="1" t="s">
        <v>1</v>
      </c>
      <c r="C3" s="1" t="s">
        <v>2</v>
      </c>
      <c r="D3" s="1" t="s">
        <v>3</v>
      </c>
      <c r="E3" s="1" t="s">
        <v>4</v>
      </c>
      <c r="F3" s="1" t="s">
        <v>5</v>
      </c>
      <c r="G3" s="1" t="s">
        <v>6</v>
      </c>
      <c r="H3" s="1" t="s">
        <v>7</v>
      </c>
      <c r="I3" s="1" t="s">
        <v>8</v>
      </c>
      <c r="J3" s="1" t="s">
        <v>9</v>
      </c>
      <c r="K3" s="1" t="s">
        <v>10</v>
      </c>
      <c r="L3" s="1" t="s">
        <v>11</v>
      </c>
      <c r="M3" s="8" t="s">
        <v>12</v>
      </c>
      <c r="N3" s="9" t="s">
        <v>13</v>
      </c>
      <c r="O3" s="10"/>
    </row>
    <row r="4" spans="1:15" s="15" customFormat="1" ht="15" x14ac:dyDescent="0.25">
      <c r="A4" s="12">
        <v>1</v>
      </c>
      <c r="B4" s="12">
        <v>2</v>
      </c>
      <c r="C4" s="12">
        <v>3</v>
      </c>
      <c r="D4" s="12">
        <v>4</v>
      </c>
      <c r="E4" s="12">
        <v>5</v>
      </c>
      <c r="F4" s="12">
        <v>6</v>
      </c>
      <c r="G4" s="12">
        <v>7</v>
      </c>
      <c r="H4" s="12">
        <v>8</v>
      </c>
      <c r="I4" s="12">
        <v>9</v>
      </c>
      <c r="J4" s="12">
        <v>10</v>
      </c>
      <c r="K4" s="13">
        <v>11</v>
      </c>
      <c r="L4" s="12">
        <v>12</v>
      </c>
      <c r="M4" s="13">
        <v>13</v>
      </c>
      <c r="N4" s="14">
        <v>14</v>
      </c>
    </row>
    <row r="5" spans="1:15" s="15" customFormat="1" ht="86.4" x14ac:dyDescent="0.3">
      <c r="A5" s="16"/>
      <c r="B5" s="17" t="s">
        <v>14</v>
      </c>
      <c r="C5" s="18" t="s">
        <v>15</v>
      </c>
      <c r="D5" s="16" t="s">
        <v>16</v>
      </c>
      <c r="E5" s="16" t="s">
        <v>17</v>
      </c>
      <c r="F5" s="16">
        <v>1</v>
      </c>
      <c r="G5" s="16">
        <v>2</v>
      </c>
      <c r="H5" s="16">
        <v>1</v>
      </c>
      <c r="I5" s="16">
        <v>1</v>
      </c>
      <c r="J5" s="16">
        <v>5</v>
      </c>
      <c r="K5" s="16">
        <v>5</v>
      </c>
      <c r="L5" s="16">
        <v>5</v>
      </c>
      <c r="M5" s="16">
        <v>1</v>
      </c>
      <c r="N5" s="16" t="s">
        <v>18</v>
      </c>
    </row>
    <row r="6" spans="1:15" s="5" customFormat="1" ht="25.95" customHeight="1" x14ac:dyDescent="0.3">
      <c r="A6" s="6" t="s">
        <v>56</v>
      </c>
      <c r="B6" s="115" t="s">
        <v>57</v>
      </c>
      <c r="C6" s="116"/>
      <c r="D6" s="6"/>
      <c r="E6" s="6"/>
      <c r="F6" s="6"/>
      <c r="G6" s="6"/>
      <c r="H6" s="6"/>
      <c r="I6" s="6"/>
      <c r="J6" s="6"/>
      <c r="K6" s="6"/>
      <c r="L6" s="6"/>
      <c r="M6" s="6"/>
      <c r="N6" s="23"/>
    </row>
    <row r="7" spans="1:15" ht="27.6" x14ac:dyDescent="0.3">
      <c r="A7" s="2">
        <v>1</v>
      </c>
      <c r="B7" s="4" t="s">
        <v>22</v>
      </c>
      <c r="C7" s="4" t="s">
        <v>23</v>
      </c>
      <c r="D7" s="2" t="s">
        <v>24</v>
      </c>
      <c r="E7" s="2" t="s">
        <v>17</v>
      </c>
      <c r="F7" s="2">
        <v>100</v>
      </c>
      <c r="G7" s="2">
        <v>10</v>
      </c>
      <c r="H7" s="2">
        <v>10</v>
      </c>
      <c r="I7" s="2">
        <v>10</v>
      </c>
      <c r="J7" s="2">
        <v>10</v>
      </c>
      <c r="K7" s="2">
        <f t="shared" ref="K7:K12" si="0">SUM(G7:J7)</f>
        <v>40</v>
      </c>
      <c r="L7" s="2">
        <v>5</v>
      </c>
      <c r="M7" s="1">
        <f t="shared" ref="M7:M11" si="1">K7/5</f>
        <v>8</v>
      </c>
      <c r="N7" s="3"/>
    </row>
    <row r="8" spans="1:15" ht="27.6" x14ac:dyDescent="0.3">
      <c r="A8" s="2">
        <v>2</v>
      </c>
      <c r="B8" s="4" t="s">
        <v>25</v>
      </c>
      <c r="C8" s="4" t="s">
        <v>26</v>
      </c>
      <c r="D8" s="2" t="s">
        <v>27</v>
      </c>
      <c r="E8" s="2" t="s">
        <v>19</v>
      </c>
      <c r="F8" s="2">
        <v>200</v>
      </c>
      <c r="G8" s="2">
        <v>30</v>
      </c>
      <c r="H8" s="2">
        <v>20</v>
      </c>
      <c r="I8" s="2">
        <v>20</v>
      </c>
      <c r="J8" s="2">
        <v>10</v>
      </c>
      <c r="K8" s="2">
        <f t="shared" si="0"/>
        <v>80</v>
      </c>
      <c r="L8" s="2">
        <v>5</v>
      </c>
      <c r="M8" s="1">
        <f t="shared" si="1"/>
        <v>16</v>
      </c>
      <c r="N8" s="3"/>
    </row>
    <row r="9" spans="1:15" ht="27.6" x14ac:dyDescent="0.3">
      <c r="A9" s="2">
        <v>3</v>
      </c>
      <c r="B9" s="4" t="s">
        <v>28</v>
      </c>
      <c r="C9" s="4" t="s">
        <v>29</v>
      </c>
      <c r="D9" s="2" t="s">
        <v>30</v>
      </c>
      <c r="E9" s="2" t="s">
        <v>21</v>
      </c>
      <c r="F9" s="2">
        <v>400</v>
      </c>
      <c r="G9" s="2">
        <v>50</v>
      </c>
      <c r="H9" s="2">
        <v>50</v>
      </c>
      <c r="I9" s="2">
        <v>60</v>
      </c>
      <c r="J9" s="2">
        <v>60</v>
      </c>
      <c r="K9" s="2">
        <f t="shared" si="0"/>
        <v>220</v>
      </c>
      <c r="L9" s="2">
        <v>5</v>
      </c>
      <c r="M9" s="1">
        <f t="shared" si="1"/>
        <v>44</v>
      </c>
      <c r="N9" s="3"/>
    </row>
    <row r="10" spans="1:15" ht="34.5" customHeight="1" x14ac:dyDescent="0.3">
      <c r="A10" s="2">
        <v>4</v>
      </c>
      <c r="B10" s="4" t="s">
        <v>31</v>
      </c>
      <c r="C10" s="4" t="s">
        <v>32</v>
      </c>
      <c r="D10" s="2" t="s">
        <v>33</v>
      </c>
      <c r="E10" s="2" t="s">
        <v>20</v>
      </c>
      <c r="F10" s="2">
        <v>300</v>
      </c>
      <c r="G10" s="2">
        <v>40</v>
      </c>
      <c r="H10" s="2">
        <v>40</v>
      </c>
      <c r="I10" s="2">
        <v>50</v>
      </c>
      <c r="J10" s="2">
        <v>50</v>
      </c>
      <c r="K10" s="2">
        <f t="shared" si="0"/>
        <v>180</v>
      </c>
      <c r="L10" s="2">
        <v>5</v>
      </c>
      <c r="M10" s="1">
        <f t="shared" si="1"/>
        <v>36</v>
      </c>
      <c r="N10" s="3"/>
    </row>
    <row r="11" spans="1:15" ht="27.6" x14ac:dyDescent="0.3">
      <c r="A11" s="2">
        <v>5</v>
      </c>
      <c r="B11" s="4" t="s">
        <v>34</v>
      </c>
      <c r="C11" s="4" t="s">
        <v>35</v>
      </c>
      <c r="D11" s="2" t="s">
        <v>36</v>
      </c>
      <c r="E11" s="2" t="s">
        <v>19</v>
      </c>
      <c r="F11" s="2">
        <v>200</v>
      </c>
      <c r="G11" s="2">
        <v>30</v>
      </c>
      <c r="H11" s="2">
        <v>20</v>
      </c>
      <c r="I11" s="2">
        <v>20</v>
      </c>
      <c r="J11" s="2">
        <v>30</v>
      </c>
      <c r="K11" s="2">
        <f t="shared" si="0"/>
        <v>100</v>
      </c>
      <c r="L11" s="2">
        <v>5</v>
      </c>
      <c r="M11" s="1">
        <f t="shared" si="1"/>
        <v>20</v>
      </c>
      <c r="N11" s="3"/>
    </row>
    <row r="12" spans="1:15" ht="55.2" x14ac:dyDescent="0.3">
      <c r="A12" s="2">
        <v>6</v>
      </c>
      <c r="B12" s="4" t="s">
        <v>37</v>
      </c>
      <c r="C12" s="4" t="s">
        <v>38</v>
      </c>
      <c r="D12" s="2" t="s">
        <v>39</v>
      </c>
      <c r="E12" s="2" t="s">
        <v>21</v>
      </c>
      <c r="F12" s="2">
        <v>400</v>
      </c>
      <c r="G12" s="2">
        <v>80</v>
      </c>
      <c r="H12" s="2">
        <v>80</v>
      </c>
      <c r="I12" s="2">
        <v>80</v>
      </c>
      <c r="J12" s="2">
        <v>80</v>
      </c>
      <c r="K12" s="2">
        <f t="shared" si="0"/>
        <v>320</v>
      </c>
      <c r="L12" s="2">
        <v>5</v>
      </c>
      <c r="M12" s="1">
        <f>K12/5</f>
        <v>64</v>
      </c>
      <c r="N12" s="3"/>
    </row>
    <row r="13" spans="1:15" ht="55.2" x14ac:dyDescent="0.3">
      <c r="A13" s="2">
        <v>7</v>
      </c>
      <c r="B13" s="4" t="s">
        <v>40</v>
      </c>
      <c r="C13" s="4" t="s">
        <v>41</v>
      </c>
      <c r="D13" s="2" t="s">
        <v>42</v>
      </c>
      <c r="E13" s="2" t="s">
        <v>19</v>
      </c>
      <c r="F13" s="2">
        <v>200</v>
      </c>
      <c r="G13" s="2">
        <v>50</v>
      </c>
      <c r="H13" s="2">
        <v>40</v>
      </c>
      <c r="I13" s="2">
        <v>40</v>
      </c>
      <c r="J13" s="2">
        <v>40</v>
      </c>
      <c r="K13" s="2">
        <f t="shared" ref="K13:K17" si="2">SUM(G13:J13)</f>
        <v>170</v>
      </c>
      <c r="L13" s="2">
        <v>5</v>
      </c>
      <c r="M13" s="1">
        <f t="shared" ref="M13:M17" si="3">K13/5</f>
        <v>34</v>
      </c>
      <c r="N13" s="3"/>
    </row>
    <row r="14" spans="1:15" ht="69" x14ac:dyDescent="0.3">
      <c r="A14" s="2">
        <v>8</v>
      </c>
      <c r="B14" s="4" t="s">
        <v>43</v>
      </c>
      <c r="C14" s="4" t="s">
        <v>44</v>
      </c>
      <c r="D14" s="2" t="s">
        <v>45</v>
      </c>
      <c r="E14" s="2" t="s">
        <v>19</v>
      </c>
      <c r="F14" s="2">
        <v>200</v>
      </c>
      <c r="G14" s="2">
        <v>40</v>
      </c>
      <c r="H14" s="2">
        <v>40</v>
      </c>
      <c r="I14" s="2">
        <v>50</v>
      </c>
      <c r="J14" s="2">
        <v>50</v>
      </c>
      <c r="K14" s="2">
        <f t="shared" si="2"/>
        <v>180</v>
      </c>
      <c r="L14" s="2">
        <v>5</v>
      </c>
      <c r="M14" s="1">
        <f t="shared" si="3"/>
        <v>36</v>
      </c>
      <c r="N14" s="3"/>
    </row>
    <row r="15" spans="1:15" ht="41.4" x14ac:dyDescent="0.3">
      <c r="A15" s="2">
        <v>9</v>
      </c>
      <c r="B15" s="4" t="s">
        <v>46</v>
      </c>
      <c r="C15" s="4" t="s">
        <v>47</v>
      </c>
      <c r="D15" s="2" t="s">
        <v>48</v>
      </c>
      <c r="E15" s="2" t="s">
        <v>20</v>
      </c>
      <c r="F15" s="2">
        <v>300</v>
      </c>
      <c r="G15" s="2">
        <v>70</v>
      </c>
      <c r="H15" s="2">
        <v>60</v>
      </c>
      <c r="I15" s="2">
        <v>60</v>
      </c>
      <c r="J15" s="2">
        <v>60</v>
      </c>
      <c r="K15" s="2">
        <f t="shared" si="2"/>
        <v>250</v>
      </c>
      <c r="L15" s="2">
        <v>5</v>
      </c>
      <c r="M15" s="1">
        <f t="shared" si="3"/>
        <v>50</v>
      </c>
      <c r="N15" s="3"/>
    </row>
    <row r="16" spans="1:15" ht="41.4" x14ac:dyDescent="0.3">
      <c r="A16" s="2">
        <v>10</v>
      </c>
      <c r="B16" s="4" t="s">
        <v>49</v>
      </c>
      <c r="C16" s="4" t="s">
        <v>50</v>
      </c>
      <c r="D16" s="2" t="s">
        <v>51</v>
      </c>
      <c r="E16" s="2" t="s">
        <v>21</v>
      </c>
      <c r="F16" s="2">
        <v>400</v>
      </c>
      <c r="G16" s="2">
        <v>80</v>
      </c>
      <c r="H16" s="2">
        <v>100</v>
      </c>
      <c r="I16" s="2">
        <v>80</v>
      </c>
      <c r="J16" s="2">
        <v>80</v>
      </c>
      <c r="K16" s="2">
        <f t="shared" si="2"/>
        <v>340</v>
      </c>
      <c r="L16" s="2">
        <v>5</v>
      </c>
      <c r="M16" s="1">
        <f t="shared" si="3"/>
        <v>68</v>
      </c>
      <c r="N16" s="3"/>
    </row>
    <row r="17" spans="1:14" ht="41.4" x14ac:dyDescent="0.3">
      <c r="A17" s="2">
        <v>11</v>
      </c>
      <c r="B17" s="4" t="s">
        <v>52</v>
      </c>
      <c r="C17" s="4" t="s">
        <v>53</v>
      </c>
      <c r="D17" s="2" t="s">
        <v>54</v>
      </c>
      <c r="E17" s="2" t="s">
        <v>20</v>
      </c>
      <c r="F17" s="2">
        <v>300</v>
      </c>
      <c r="G17" s="2">
        <v>60</v>
      </c>
      <c r="H17" s="2">
        <v>70</v>
      </c>
      <c r="I17" s="2">
        <v>70</v>
      </c>
      <c r="J17" s="2">
        <v>60</v>
      </c>
      <c r="K17" s="2">
        <f t="shared" si="2"/>
        <v>260</v>
      </c>
      <c r="L17" s="2">
        <v>5</v>
      </c>
      <c r="M17" s="1">
        <f t="shared" si="3"/>
        <v>52</v>
      </c>
      <c r="N17" s="3"/>
    </row>
    <row r="18" spans="1:14" ht="27.75" customHeight="1" x14ac:dyDescent="0.3">
      <c r="A18" s="36" t="s">
        <v>55</v>
      </c>
      <c r="B18" s="37" t="s">
        <v>77</v>
      </c>
      <c r="C18" s="26"/>
      <c r="D18" s="27"/>
      <c r="E18" s="28"/>
      <c r="F18" s="28"/>
      <c r="G18" s="28"/>
      <c r="H18" s="28"/>
      <c r="I18" s="28"/>
      <c r="J18" s="28"/>
      <c r="K18" s="28"/>
      <c r="L18" s="28"/>
      <c r="M18" s="24"/>
      <c r="N18" s="29"/>
    </row>
    <row r="19" spans="1:14" ht="27.75" customHeight="1" x14ac:dyDescent="0.3">
      <c r="A19" s="24"/>
      <c r="B19" s="25" t="s">
        <v>58</v>
      </c>
      <c r="C19" s="26"/>
      <c r="D19" s="27"/>
      <c r="E19" s="27"/>
      <c r="F19" s="28"/>
      <c r="G19" s="28"/>
      <c r="H19" s="28"/>
      <c r="I19" s="28"/>
      <c r="J19" s="28"/>
      <c r="K19" s="28"/>
      <c r="L19" s="28"/>
      <c r="M19" s="24"/>
      <c r="N19" s="29"/>
    </row>
    <row r="20" spans="1:14" ht="158.4" x14ac:dyDescent="0.3">
      <c r="A20" s="24">
        <v>1</v>
      </c>
      <c r="B20" s="30" t="s">
        <v>59</v>
      </c>
      <c r="C20" s="26" t="s">
        <v>60</v>
      </c>
      <c r="D20" s="27" t="s">
        <v>61</v>
      </c>
      <c r="E20" s="27" t="s">
        <v>19</v>
      </c>
      <c r="F20" s="28">
        <v>200</v>
      </c>
      <c r="G20" s="28">
        <v>40</v>
      </c>
      <c r="H20" s="28">
        <v>30</v>
      </c>
      <c r="I20" s="28">
        <v>30</v>
      </c>
      <c r="J20" s="28">
        <v>40</v>
      </c>
      <c r="K20" s="28">
        <f t="shared" ref="K20:K22" si="4">G20+H20+I20+J20</f>
        <v>140</v>
      </c>
      <c r="L20" s="28">
        <v>5</v>
      </c>
      <c r="M20" s="24">
        <f t="shared" ref="M20:M22" si="5">K20/5</f>
        <v>28</v>
      </c>
      <c r="N20" s="29"/>
    </row>
    <row r="21" spans="1:14" ht="224.4" x14ac:dyDescent="0.3">
      <c r="A21" s="24">
        <v>2</v>
      </c>
      <c r="B21" s="31" t="s">
        <v>62</v>
      </c>
      <c r="C21" s="26" t="s">
        <v>63</v>
      </c>
      <c r="D21" s="27" t="s">
        <v>64</v>
      </c>
      <c r="E21" s="27" t="s">
        <v>19</v>
      </c>
      <c r="F21" s="28">
        <v>200</v>
      </c>
      <c r="G21" s="28">
        <v>40</v>
      </c>
      <c r="H21" s="28">
        <v>40</v>
      </c>
      <c r="I21" s="28">
        <v>30</v>
      </c>
      <c r="J21" s="28">
        <v>30</v>
      </c>
      <c r="K21" s="28">
        <f t="shared" si="4"/>
        <v>140</v>
      </c>
      <c r="L21" s="28">
        <v>5</v>
      </c>
      <c r="M21" s="24">
        <f t="shared" si="5"/>
        <v>28</v>
      </c>
      <c r="N21" s="29"/>
    </row>
    <row r="22" spans="1:14" ht="224.4" x14ac:dyDescent="0.3">
      <c r="A22" s="24">
        <v>3</v>
      </c>
      <c r="B22" s="31" t="s">
        <v>65</v>
      </c>
      <c r="C22" s="26" t="s">
        <v>66</v>
      </c>
      <c r="D22" s="27" t="s">
        <v>67</v>
      </c>
      <c r="E22" s="27" t="s">
        <v>19</v>
      </c>
      <c r="F22" s="28">
        <v>200</v>
      </c>
      <c r="G22" s="28">
        <v>40</v>
      </c>
      <c r="H22" s="28">
        <v>30</v>
      </c>
      <c r="I22" s="28">
        <v>20</v>
      </c>
      <c r="J22" s="28">
        <v>30</v>
      </c>
      <c r="K22" s="28">
        <f t="shared" si="4"/>
        <v>120</v>
      </c>
      <c r="L22" s="28">
        <v>5</v>
      </c>
      <c r="M22" s="24">
        <f t="shared" si="5"/>
        <v>24</v>
      </c>
      <c r="N22" s="29"/>
    </row>
    <row r="23" spans="1:14" x14ac:dyDescent="0.3">
      <c r="A23" s="24"/>
      <c r="B23" s="25" t="s">
        <v>68</v>
      </c>
      <c r="C23" s="32"/>
      <c r="D23" s="28"/>
      <c r="E23" s="28"/>
      <c r="F23" s="28"/>
      <c r="G23" s="28"/>
      <c r="H23" s="28"/>
      <c r="I23" s="28"/>
      <c r="J23" s="28"/>
      <c r="K23" s="28"/>
      <c r="L23" s="28"/>
      <c r="M23" s="24"/>
      <c r="N23" s="24"/>
    </row>
    <row r="24" spans="1:14" ht="79.2" x14ac:dyDescent="0.3">
      <c r="A24" s="33">
        <v>4</v>
      </c>
      <c r="B24" s="34" t="s">
        <v>69</v>
      </c>
      <c r="C24" s="32" t="s">
        <v>70</v>
      </c>
      <c r="D24" s="35" t="s">
        <v>71</v>
      </c>
      <c r="E24" s="35" t="s">
        <v>19</v>
      </c>
      <c r="F24" s="35">
        <v>200</v>
      </c>
      <c r="G24" s="28">
        <v>20</v>
      </c>
      <c r="H24" s="28">
        <v>30</v>
      </c>
      <c r="I24" s="28">
        <v>20</v>
      </c>
      <c r="J24" s="28">
        <v>20</v>
      </c>
      <c r="K24" s="28">
        <f t="shared" ref="K24:K26" si="6">SUM(G24:J24)</f>
        <v>90</v>
      </c>
      <c r="L24" s="28">
        <v>5</v>
      </c>
      <c r="M24" s="24">
        <f t="shared" ref="M24:M26" si="7">K24/5</f>
        <v>18</v>
      </c>
      <c r="N24" s="28"/>
    </row>
    <row r="25" spans="1:14" ht="79.2" x14ac:dyDescent="0.3">
      <c r="A25" s="24">
        <v>5</v>
      </c>
      <c r="B25" s="32" t="s">
        <v>72</v>
      </c>
      <c r="C25" s="26" t="s">
        <v>73</v>
      </c>
      <c r="D25" s="28" t="s">
        <v>74</v>
      </c>
      <c r="E25" s="28" t="s">
        <v>20</v>
      </c>
      <c r="F25" s="28">
        <v>300</v>
      </c>
      <c r="G25" s="28">
        <v>30</v>
      </c>
      <c r="H25" s="28">
        <v>40</v>
      </c>
      <c r="I25" s="28">
        <v>40</v>
      </c>
      <c r="J25" s="28">
        <v>40</v>
      </c>
      <c r="K25" s="28">
        <f t="shared" si="6"/>
        <v>150</v>
      </c>
      <c r="L25" s="28">
        <v>5</v>
      </c>
      <c r="M25" s="24">
        <f t="shared" si="7"/>
        <v>30</v>
      </c>
      <c r="N25" s="28"/>
    </row>
    <row r="26" spans="1:14" ht="66" x14ac:dyDescent="0.3">
      <c r="A26" s="24">
        <v>6</v>
      </c>
      <c r="B26" s="32" t="s">
        <v>75</v>
      </c>
      <c r="C26" s="26" t="s">
        <v>76</v>
      </c>
      <c r="D26" s="28" t="s">
        <v>74</v>
      </c>
      <c r="E26" s="28" t="s">
        <v>19</v>
      </c>
      <c r="F26" s="28">
        <v>200</v>
      </c>
      <c r="G26" s="28">
        <v>15</v>
      </c>
      <c r="H26" s="28">
        <v>10</v>
      </c>
      <c r="I26" s="28">
        <v>20</v>
      </c>
      <c r="J26" s="28">
        <v>20</v>
      </c>
      <c r="K26" s="28">
        <f t="shared" si="6"/>
        <v>65</v>
      </c>
      <c r="L26" s="28">
        <v>5</v>
      </c>
      <c r="M26" s="138">
        <f t="shared" si="7"/>
        <v>13</v>
      </c>
      <c r="N26" s="28"/>
    </row>
    <row r="27" spans="1:14" x14ac:dyDescent="0.3">
      <c r="A27" s="24"/>
      <c r="B27" s="25" t="s">
        <v>78</v>
      </c>
      <c r="C27" s="32"/>
      <c r="D27" s="28"/>
      <c r="E27" s="28"/>
      <c r="F27" s="28"/>
      <c r="G27" s="28"/>
      <c r="H27" s="28"/>
      <c r="I27" s="28"/>
      <c r="J27" s="28"/>
      <c r="K27" s="28"/>
      <c r="L27" s="28"/>
      <c r="M27" s="24"/>
      <c r="N27" s="24"/>
    </row>
    <row r="28" spans="1:14" ht="79.2" x14ac:dyDescent="0.3">
      <c r="A28" s="24">
        <v>1</v>
      </c>
      <c r="B28" s="32" t="s">
        <v>80</v>
      </c>
      <c r="C28" s="32" t="s">
        <v>81</v>
      </c>
      <c r="D28" s="28" t="s">
        <v>79</v>
      </c>
      <c r="E28" s="28" t="s">
        <v>19</v>
      </c>
      <c r="F28" s="28">
        <v>200</v>
      </c>
      <c r="G28" s="28">
        <v>10</v>
      </c>
      <c r="H28" s="28">
        <v>10</v>
      </c>
      <c r="I28" s="28">
        <v>5</v>
      </c>
      <c r="J28" s="28">
        <v>5</v>
      </c>
      <c r="K28" s="28">
        <f t="shared" ref="K28:K37" si="8">G28+H28+I28+J28</f>
        <v>30</v>
      </c>
      <c r="L28" s="28">
        <v>5</v>
      </c>
      <c r="M28" s="24">
        <f t="shared" ref="M28:M37" si="9">K28/5</f>
        <v>6</v>
      </c>
      <c r="N28" s="28"/>
    </row>
    <row r="29" spans="1:14" ht="66" x14ac:dyDescent="0.3">
      <c r="A29" s="24">
        <v>2</v>
      </c>
      <c r="B29" s="32" t="s">
        <v>82</v>
      </c>
      <c r="C29" s="32" t="s">
        <v>83</v>
      </c>
      <c r="D29" s="28" t="s">
        <v>84</v>
      </c>
      <c r="E29" s="28" t="s">
        <v>17</v>
      </c>
      <c r="F29" s="28">
        <v>100</v>
      </c>
      <c r="G29" s="28">
        <v>1.5</v>
      </c>
      <c r="H29" s="28">
        <v>1.5</v>
      </c>
      <c r="I29" s="28">
        <v>1</v>
      </c>
      <c r="J29" s="28">
        <v>1</v>
      </c>
      <c r="K29" s="28">
        <f t="shared" si="8"/>
        <v>5</v>
      </c>
      <c r="L29" s="28">
        <v>5</v>
      </c>
      <c r="M29" s="24">
        <f t="shared" si="9"/>
        <v>1</v>
      </c>
      <c r="N29" s="28"/>
    </row>
    <row r="30" spans="1:14" ht="92.4" x14ac:dyDescent="0.3">
      <c r="A30" s="24">
        <v>3</v>
      </c>
      <c r="B30" s="32" t="s">
        <v>85</v>
      </c>
      <c r="C30" s="32" t="s">
        <v>86</v>
      </c>
      <c r="D30" s="28" t="s">
        <v>84</v>
      </c>
      <c r="E30" s="28" t="s">
        <v>19</v>
      </c>
      <c r="F30" s="28">
        <v>200</v>
      </c>
      <c r="G30" s="28">
        <v>5</v>
      </c>
      <c r="H30" s="28">
        <v>5</v>
      </c>
      <c r="I30" s="28">
        <v>5</v>
      </c>
      <c r="J30" s="28">
        <v>5</v>
      </c>
      <c r="K30" s="28">
        <f t="shared" si="8"/>
        <v>20</v>
      </c>
      <c r="L30" s="28">
        <v>5</v>
      </c>
      <c r="M30" s="24">
        <f t="shared" si="9"/>
        <v>4</v>
      </c>
      <c r="N30" s="28"/>
    </row>
    <row r="31" spans="1:14" ht="79.2" x14ac:dyDescent="0.3">
      <c r="A31" s="24">
        <v>4</v>
      </c>
      <c r="B31" s="32" t="s">
        <v>87</v>
      </c>
      <c r="C31" s="32" t="s">
        <v>88</v>
      </c>
      <c r="D31" s="28" t="s">
        <v>89</v>
      </c>
      <c r="E31" s="28" t="s">
        <v>19</v>
      </c>
      <c r="F31" s="28">
        <v>200</v>
      </c>
      <c r="G31" s="28">
        <v>8</v>
      </c>
      <c r="H31" s="28">
        <v>7</v>
      </c>
      <c r="I31" s="28">
        <v>5</v>
      </c>
      <c r="J31" s="28">
        <v>5</v>
      </c>
      <c r="K31" s="28">
        <f t="shared" si="8"/>
        <v>25</v>
      </c>
      <c r="L31" s="28">
        <v>5</v>
      </c>
      <c r="M31" s="24">
        <f t="shared" si="9"/>
        <v>5</v>
      </c>
      <c r="N31" s="28"/>
    </row>
    <row r="32" spans="1:14" ht="52.8" x14ac:dyDescent="0.3">
      <c r="A32" s="24">
        <v>5</v>
      </c>
      <c r="B32" s="32" t="s">
        <v>90</v>
      </c>
      <c r="C32" s="32" t="s">
        <v>91</v>
      </c>
      <c r="D32" s="28" t="s">
        <v>89</v>
      </c>
      <c r="E32" s="28" t="s">
        <v>19</v>
      </c>
      <c r="F32" s="28">
        <v>200</v>
      </c>
      <c r="G32" s="28">
        <v>25</v>
      </c>
      <c r="H32" s="28">
        <v>20</v>
      </c>
      <c r="I32" s="28">
        <v>20</v>
      </c>
      <c r="J32" s="28">
        <v>15</v>
      </c>
      <c r="K32" s="28">
        <f t="shared" si="8"/>
        <v>80</v>
      </c>
      <c r="L32" s="28">
        <v>5</v>
      </c>
      <c r="M32" s="24">
        <f t="shared" si="9"/>
        <v>16</v>
      </c>
      <c r="N32" s="28"/>
    </row>
    <row r="33" spans="1:14" ht="26.4" x14ac:dyDescent="0.3">
      <c r="A33" s="24">
        <v>6</v>
      </c>
      <c r="B33" s="32" t="s">
        <v>92</v>
      </c>
      <c r="C33" s="32" t="s">
        <v>93</v>
      </c>
      <c r="D33" s="28" t="s">
        <v>89</v>
      </c>
      <c r="E33" s="28" t="s">
        <v>19</v>
      </c>
      <c r="F33" s="28">
        <v>200</v>
      </c>
      <c r="G33" s="28">
        <v>18</v>
      </c>
      <c r="H33" s="28">
        <v>14</v>
      </c>
      <c r="I33" s="28">
        <v>14</v>
      </c>
      <c r="J33" s="28">
        <v>14</v>
      </c>
      <c r="K33" s="28">
        <f t="shared" si="8"/>
        <v>60</v>
      </c>
      <c r="L33" s="28">
        <v>5</v>
      </c>
      <c r="M33" s="24">
        <f t="shared" si="9"/>
        <v>12</v>
      </c>
      <c r="N33" s="28"/>
    </row>
    <row r="34" spans="1:14" ht="39.6" x14ac:dyDescent="0.3">
      <c r="A34" s="24">
        <v>7</v>
      </c>
      <c r="B34" s="32" t="s">
        <v>94</v>
      </c>
      <c r="C34" s="32" t="s">
        <v>95</v>
      </c>
      <c r="D34" s="28" t="s">
        <v>96</v>
      </c>
      <c r="E34" s="28" t="s">
        <v>19</v>
      </c>
      <c r="F34" s="28">
        <v>200</v>
      </c>
      <c r="G34" s="28">
        <v>40</v>
      </c>
      <c r="H34" s="28">
        <v>35</v>
      </c>
      <c r="I34" s="28">
        <v>30</v>
      </c>
      <c r="J34" s="28">
        <v>25</v>
      </c>
      <c r="K34" s="28">
        <f t="shared" si="8"/>
        <v>130</v>
      </c>
      <c r="L34" s="28">
        <v>5</v>
      </c>
      <c r="M34" s="24">
        <f t="shared" si="9"/>
        <v>26</v>
      </c>
      <c r="N34" s="28"/>
    </row>
    <row r="35" spans="1:14" ht="66" x14ac:dyDescent="0.3">
      <c r="A35" s="24">
        <v>8</v>
      </c>
      <c r="B35" s="32" t="s">
        <v>97</v>
      </c>
      <c r="C35" s="32" t="s">
        <v>98</v>
      </c>
      <c r="D35" s="28" t="s">
        <v>99</v>
      </c>
      <c r="E35" s="28" t="s">
        <v>19</v>
      </c>
      <c r="F35" s="28">
        <v>200</v>
      </c>
      <c r="G35" s="28">
        <v>6</v>
      </c>
      <c r="H35" s="28">
        <v>5</v>
      </c>
      <c r="I35" s="28">
        <v>5</v>
      </c>
      <c r="J35" s="28">
        <v>4</v>
      </c>
      <c r="K35" s="28">
        <f t="shared" si="8"/>
        <v>20</v>
      </c>
      <c r="L35" s="28">
        <v>5</v>
      </c>
      <c r="M35" s="24">
        <f t="shared" si="9"/>
        <v>4</v>
      </c>
      <c r="N35" s="28"/>
    </row>
    <row r="36" spans="1:14" ht="118.8" x14ac:dyDescent="0.3">
      <c r="A36" s="24">
        <v>9</v>
      </c>
      <c r="B36" s="32" t="s">
        <v>100</v>
      </c>
      <c r="C36" s="32" t="s">
        <v>101</v>
      </c>
      <c r="D36" s="28" t="s">
        <v>102</v>
      </c>
      <c r="E36" s="28" t="s">
        <v>19</v>
      </c>
      <c r="F36" s="28">
        <v>200</v>
      </c>
      <c r="G36" s="28">
        <v>6</v>
      </c>
      <c r="H36" s="28">
        <v>5</v>
      </c>
      <c r="I36" s="28">
        <v>5</v>
      </c>
      <c r="J36" s="28">
        <v>4</v>
      </c>
      <c r="K36" s="28">
        <f t="shared" si="8"/>
        <v>20</v>
      </c>
      <c r="L36" s="28">
        <v>5</v>
      </c>
      <c r="M36" s="24">
        <f t="shared" si="9"/>
        <v>4</v>
      </c>
      <c r="N36" s="28"/>
    </row>
    <row r="37" spans="1:14" ht="39.6" x14ac:dyDescent="0.3">
      <c r="A37" s="24">
        <v>10</v>
      </c>
      <c r="B37" s="32" t="s">
        <v>103</v>
      </c>
      <c r="C37" s="32" t="s">
        <v>104</v>
      </c>
      <c r="D37" s="28" t="s">
        <v>105</v>
      </c>
      <c r="E37" s="28" t="s">
        <v>19</v>
      </c>
      <c r="F37" s="28">
        <v>100</v>
      </c>
      <c r="G37" s="28">
        <v>6</v>
      </c>
      <c r="H37" s="28">
        <v>5</v>
      </c>
      <c r="I37" s="28">
        <v>5</v>
      </c>
      <c r="J37" s="28">
        <v>4</v>
      </c>
      <c r="K37" s="28">
        <f t="shared" si="8"/>
        <v>20</v>
      </c>
      <c r="L37" s="28">
        <v>5</v>
      </c>
      <c r="M37" s="24">
        <f t="shared" si="9"/>
        <v>4</v>
      </c>
      <c r="N37" s="28"/>
    </row>
  </sheetData>
  <mergeCells count="2">
    <mergeCell ref="A1:N1"/>
    <mergeCell ref="B6:C6"/>
  </mergeCells>
  <pageMargins left="0.3" right="0.2" top="0.5" bottom="0.5" header="0.3" footer="0.3"/>
  <pageSetup paperSize="9" scale="82"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1"/>
  <sheetViews>
    <sheetView zoomScale="80" zoomScaleNormal="80" workbookViewId="0">
      <pane ySplit="9" topLeftCell="A64" activePane="bottomLeft" state="frozen"/>
      <selection activeCell="K32" sqref="K32"/>
      <selection pane="bottomLeft" activeCell="C80" sqref="C80"/>
    </sheetView>
  </sheetViews>
  <sheetFormatPr defaultRowHeight="14.4" x14ac:dyDescent="0.3"/>
  <cols>
    <col min="1" max="1" width="3.109375" style="7" customWidth="1"/>
    <col min="2" max="2" width="4.21875" style="7" customWidth="1"/>
    <col min="3" max="3" width="5.33203125" style="7" customWidth="1"/>
    <col min="4" max="4" width="5" style="7" customWidth="1"/>
    <col min="5" max="5" width="43.88671875" style="7" customWidth="1"/>
    <col min="6" max="6" width="11" style="7" customWidth="1"/>
    <col min="7" max="7" width="20.21875" style="7" customWidth="1"/>
    <col min="8" max="8" width="21.21875" style="7" customWidth="1"/>
    <col min="9" max="10" width="11" style="7" customWidth="1"/>
    <col min="11" max="11" width="12.6640625" style="7" customWidth="1"/>
    <col min="12" max="12" width="11" style="71" customWidth="1"/>
    <col min="13" max="13" width="11" style="7" customWidth="1"/>
    <col min="14" max="16384" width="8.88671875" style="7"/>
  </cols>
  <sheetData>
    <row r="1" spans="1:15" x14ac:dyDescent="0.3">
      <c r="A1" s="121" t="s">
        <v>110</v>
      </c>
      <c r="B1" s="121"/>
      <c r="C1" s="121"/>
      <c r="D1" s="121"/>
      <c r="E1" s="121"/>
      <c r="F1" s="121"/>
      <c r="G1" s="121"/>
      <c r="H1" s="121"/>
      <c r="I1" s="121"/>
      <c r="J1" s="121"/>
      <c r="K1" s="121"/>
      <c r="L1" s="121"/>
      <c r="M1" s="121"/>
    </row>
    <row r="2" spans="1:15" x14ac:dyDescent="0.3">
      <c r="M2" s="72" t="s">
        <v>111</v>
      </c>
    </row>
    <row r="3" spans="1:15" s="73" customFormat="1" ht="13.8" x14ac:dyDescent="0.3">
      <c r="A3" s="38" t="s">
        <v>112</v>
      </c>
      <c r="B3" s="65"/>
      <c r="C3" s="65"/>
      <c r="D3" s="65"/>
      <c r="E3" s="65"/>
      <c r="F3" s="65"/>
      <c r="G3" s="65"/>
      <c r="H3" s="65"/>
      <c r="I3" s="65"/>
      <c r="J3" s="65"/>
      <c r="K3" s="65"/>
      <c r="L3" s="59"/>
      <c r="M3" s="65"/>
      <c r="N3" s="65"/>
      <c r="O3" s="65"/>
    </row>
    <row r="4" spans="1:15" s="75" customFormat="1" ht="13.8" x14ac:dyDescent="0.3">
      <c r="A4" s="41" t="s">
        <v>155</v>
      </c>
      <c r="B4" s="41"/>
      <c r="C4" s="41"/>
      <c r="D4" s="41"/>
      <c r="E4" s="41" t="s">
        <v>156</v>
      </c>
      <c r="F4" s="41" t="s">
        <v>154</v>
      </c>
      <c r="G4" s="41"/>
      <c r="H4" s="41"/>
      <c r="I4" s="41"/>
      <c r="J4" s="41"/>
      <c r="K4" s="41"/>
      <c r="L4" s="74"/>
      <c r="M4" s="41"/>
      <c r="N4" s="41"/>
      <c r="O4" s="41"/>
    </row>
    <row r="5" spans="1:15" s="75" customFormat="1" ht="13.8" x14ac:dyDescent="0.3">
      <c r="A5" s="41" t="s">
        <v>113</v>
      </c>
      <c r="B5" s="41"/>
      <c r="C5" s="41"/>
      <c r="D5" s="41"/>
      <c r="E5" s="41" t="s">
        <v>234</v>
      </c>
      <c r="F5" s="41"/>
      <c r="G5" s="41"/>
      <c r="H5" s="41"/>
      <c r="I5" s="41"/>
      <c r="J5" s="41"/>
      <c r="K5" s="41"/>
      <c r="L5" s="74"/>
      <c r="M5" s="41"/>
      <c r="N5" s="41"/>
      <c r="O5" s="41"/>
    </row>
    <row r="6" spans="1:15" s="75" customFormat="1" ht="13.8" x14ac:dyDescent="0.3">
      <c r="A6" s="41" t="s">
        <v>114</v>
      </c>
      <c r="B6" s="41"/>
      <c r="C6" s="41"/>
      <c r="E6" s="41" t="s">
        <v>235</v>
      </c>
      <c r="F6" s="41"/>
      <c r="G6" s="41"/>
      <c r="H6" s="41"/>
      <c r="I6" s="41"/>
      <c r="J6" s="41"/>
      <c r="K6" s="41"/>
      <c r="L6" s="74"/>
      <c r="M6" s="41"/>
      <c r="N6" s="41"/>
      <c r="O6" s="41"/>
    </row>
    <row r="7" spans="1:15" x14ac:dyDescent="0.3">
      <c r="M7" s="72"/>
    </row>
    <row r="8" spans="1:15" ht="14.4" customHeight="1" x14ac:dyDescent="0.3">
      <c r="A8" s="101" t="s">
        <v>115</v>
      </c>
      <c r="B8" s="122" t="s">
        <v>116</v>
      </c>
      <c r="C8" s="123"/>
      <c r="D8" s="123"/>
      <c r="E8" s="124"/>
      <c r="F8" s="101" t="s">
        <v>117</v>
      </c>
      <c r="G8" s="101"/>
      <c r="H8" s="101"/>
      <c r="I8" s="101"/>
      <c r="J8" s="101"/>
      <c r="K8" s="101"/>
      <c r="L8" s="101"/>
      <c r="M8" s="101"/>
    </row>
    <row r="9" spans="1:15" ht="28.8" x14ac:dyDescent="0.3">
      <c r="A9" s="101"/>
      <c r="B9" s="125"/>
      <c r="C9" s="126"/>
      <c r="D9" s="126"/>
      <c r="E9" s="127"/>
      <c r="F9" s="44" t="s">
        <v>118</v>
      </c>
      <c r="G9" s="44" t="s">
        <v>119</v>
      </c>
      <c r="H9" s="44" t="s">
        <v>120</v>
      </c>
      <c r="I9" s="44" t="s">
        <v>121</v>
      </c>
      <c r="J9" s="44" t="s">
        <v>122</v>
      </c>
      <c r="K9" s="44" t="s">
        <v>13</v>
      </c>
      <c r="L9" s="44" t="s">
        <v>123</v>
      </c>
      <c r="M9" s="44" t="s">
        <v>12</v>
      </c>
    </row>
    <row r="10" spans="1:15" x14ac:dyDescent="0.3">
      <c r="A10" s="48"/>
      <c r="B10" s="46" t="s">
        <v>236</v>
      </c>
      <c r="C10" s="46"/>
      <c r="D10" s="46"/>
      <c r="E10" s="46"/>
      <c r="F10" s="46"/>
      <c r="G10" s="46"/>
      <c r="H10" s="46"/>
      <c r="I10" s="46"/>
      <c r="J10" s="46"/>
      <c r="K10" s="46"/>
      <c r="L10" s="61"/>
      <c r="M10" s="61"/>
    </row>
    <row r="11" spans="1:15" x14ac:dyDescent="0.3">
      <c r="A11" s="48"/>
      <c r="B11" s="3"/>
      <c r="C11" s="3" t="s">
        <v>109</v>
      </c>
      <c r="D11" s="3"/>
      <c r="E11" s="3"/>
      <c r="F11" s="3"/>
      <c r="G11" s="3"/>
      <c r="H11" s="3"/>
      <c r="I11" s="3">
        <v>1</v>
      </c>
      <c r="J11" s="3" t="s">
        <v>254</v>
      </c>
      <c r="K11" s="48"/>
      <c r="L11" s="49"/>
      <c r="M11" s="49">
        <f>L11/MIN($L:$L)</f>
        <v>0</v>
      </c>
    </row>
    <row r="12" spans="1:15" x14ac:dyDescent="0.3">
      <c r="A12" s="48"/>
      <c r="B12" s="46" t="s">
        <v>239</v>
      </c>
      <c r="C12" s="46"/>
      <c r="D12" s="46"/>
      <c r="E12" s="46"/>
      <c r="F12" s="46"/>
      <c r="G12" s="46"/>
      <c r="H12" s="46"/>
      <c r="I12" s="46"/>
      <c r="J12" s="46"/>
      <c r="K12" s="46"/>
      <c r="L12" s="61"/>
      <c r="M12" s="61"/>
    </row>
    <row r="13" spans="1:15" x14ac:dyDescent="0.3">
      <c r="A13" s="48"/>
      <c r="B13" s="3"/>
      <c r="C13" s="3" t="s">
        <v>107</v>
      </c>
      <c r="D13" s="3"/>
      <c r="E13" s="3"/>
      <c r="F13" s="3"/>
      <c r="G13" s="3"/>
      <c r="H13" s="3"/>
      <c r="I13" s="3"/>
      <c r="J13" s="3"/>
      <c r="K13" s="48"/>
      <c r="L13" s="49"/>
      <c r="M13" s="49"/>
    </row>
    <row r="14" spans="1:15" x14ac:dyDescent="0.3">
      <c r="A14" s="48"/>
      <c r="B14" s="3"/>
      <c r="C14" s="3"/>
      <c r="D14" s="66" t="s">
        <v>80</v>
      </c>
      <c r="E14" s="3"/>
      <c r="F14" s="3"/>
      <c r="G14" s="3"/>
      <c r="H14" s="3"/>
      <c r="I14" s="3"/>
      <c r="J14" s="3"/>
      <c r="K14" s="48"/>
      <c r="L14" s="49"/>
      <c r="M14" s="49"/>
    </row>
    <row r="15" spans="1:15" ht="52.8" x14ac:dyDescent="0.3">
      <c r="A15" s="48"/>
      <c r="B15" s="3"/>
      <c r="C15" s="3"/>
      <c r="D15" s="3"/>
      <c r="E15" s="32" t="s">
        <v>81</v>
      </c>
      <c r="F15" s="3"/>
      <c r="G15" s="3"/>
      <c r="H15" s="28" t="s">
        <v>79</v>
      </c>
      <c r="I15" s="3">
        <v>1</v>
      </c>
      <c r="J15" s="3"/>
      <c r="K15" s="48"/>
      <c r="L15" s="49">
        <f>'Danh mục Nội vụ'!K28</f>
        <v>30</v>
      </c>
      <c r="M15" s="49">
        <f>L15/MIN($L:$L)</f>
        <v>6</v>
      </c>
    </row>
    <row r="16" spans="1:15" x14ac:dyDescent="0.3">
      <c r="A16" s="48"/>
      <c r="B16" s="3"/>
      <c r="C16" s="3"/>
      <c r="D16" s="66" t="s">
        <v>82</v>
      </c>
      <c r="E16" s="3"/>
      <c r="F16" s="3"/>
      <c r="G16" s="3"/>
      <c r="H16" s="3"/>
      <c r="I16" s="3"/>
      <c r="J16" s="3"/>
      <c r="K16" s="48"/>
      <c r="L16" s="49"/>
      <c r="M16" s="49"/>
    </row>
    <row r="17" spans="1:13" ht="52.8" x14ac:dyDescent="0.3">
      <c r="A17" s="48"/>
      <c r="B17" s="3"/>
      <c r="C17" s="3"/>
      <c r="D17" s="3"/>
      <c r="E17" s="32" t="s">
        <v>83</v>
      </c>
      <c r="F17" s="3"/>
      <c r="G17" s="3"/>
      <c r="H17" s="28" t="s">
        <v>84</v>
      </c>
      <c r="I17" s="3">
        <v>1</v>
      </c>
      <c r="J17" s="3"/>
      <c r="K17" s="48"/>
      <c r="L17" s="49">
        <f>'Danh mục Nội vụ'!K29</f>
        <v>5</v>
      </c>
      <c r="M17" s="49">
        <f>L17/MIN($L:$L)</f>
        <v>1</v>
      </c>
    </row>
    <row r="18" spans="1:13" x14ac:dyDescent="0.3">
      <c r="A18" s="48"/>
      <c r="B18" s="3"/>
      <c r="C18" s="3"/>
      <c r="D18" s="66" t="s">
        <v>85</v>
      </c>
      <c r="E18" s="3"/>
      <c r="F18" s="3"/>
      <c r="G18" s="3"/>
      <c r="H18" s="3"/>
      <c r="I18" s="3"/>
      <c r="J18" s="3"/>
      <c r="K18" s="48"/>
      <c r="L18" s="49"/>
      <c r="M18" s="49"/>
    </row>
    <row r="19" spans="1:13" ht="66" x14ac:dyDescent="0.3">
      <c r="A19" s="48"/>
      <c r="B19" s="3"/>
      <c r="C19" s="3"/>
      <c r="D19" s="3"/>
      <c r="E19" s="32" t="s">
        <v>86</v>
      </c>
      <c r="F19" s="3"/>
      <c r="G19" s="3"/>
      <c r="H19" s="28" t="s">
        <v>84</v>
      </c>
      <c r="I19" s="3">
        <v>1</v>
      </c>
      <c r="J19" s="3"/>
      <c r="K19" s="48"/>
      <c r="L19" s="49">
        <f>'Danh mục Nội vụ'!K30</f>
        <v>20</v>
      </c>
      <c r="M19" s="49">
        <f>L19/MIN($L:$L)</f>
        <v>4</v>
      </c>
    </row>
    <row r="20" spans="1:13" x14ac:dyDescent="0.3">
      <c r="A20" s="48"/>
      <c r="B20" s="3"/>
      <c r="C20" s="3"/>
      <c r="D20" s="66" t="s">
        <v>87</v>
      </c>
      <c r="E20" s="3"/>
      <c r="F20" s="3"/>
      <c r="G20" s="3"/>
      <c r="H20" s="3"/>
      <c r="I20" s="3"/>
      <c r="J20" s="3"/>
      <c r="K20" s="48"/>
      <c r="L20" s="49"/>
      <c r="M20" s="49"/>
    </row>
    <row r="21" spans="1:13" ht="52.8" x14ac:dyDescent="0.3">
      <c r="A21" s="48"/>
      <c r="B21" s="3"/>
      <c r="C21" s="3"/>
      <c r="D21" s="3"/>
      <c r="E21" s="32" t="s">
        <v>88</v>
      </c>
      <c r="F21" s="3"/>
      <c r="G21" s="3"/>
      <c r="H21" s="28" t="s">
        <v>89</v>
      </c>
      <c r="I21" s="3">
        <v>1</v>
      </c>
      <c r="J21" s="3"/>
      <c r="K21" s="48"/>
      <c r="L21" s="49">
        <f>'Danh mục Nội vụ'!K31</f>
        <v>25</v>
      </c>
      <c r="M21" s="49">
        <f>L21/MIN($L:$L)</f>
        <v>5</v>
      </c>
    </row>
    <row r="22" spans="1:13" x14ac:dyDescent="0.3">
      <c r="A22" s="48"/>
      <c r="B22" s="3"/>
      <c r="C22" s="3"/>
      <c r="D22" s="66" t="s">
        <v>90</v>
      </c>
      <c r="E22" s="3"/>
      <c r="F22" s="3"/>
      <c r="G22" s="3"/>
      <c r="H22" s="3"/>
      <c r="I22" s="3"/>
      <c r="J22" s="3"/>
      <c r="K22" s="48"/>
      <c r="L22" s="49"/>
      <c r="M22" s="49"/>
    </row>
    <row r="23" spans="1:13" ht="39.6" x14ac:dyDescent="0.3">
      <c r="A23" s="48"/>
      <c r="B23" s="3"/>
      <c r="C23" s="3"/>
      <c r="D23" s="3"/>
      <c r="E23" s="67" t="s">
        <v>91</v>
      </c>
      <c r="F23" s="3"/>
      <c r="G23" s="3"/>
      <c r="H23" s="28" t="s">
        <v>89</v>
      </c>
      <c r="I23" s="3">
        <v>1</v>
      </c>
      <c r="J23" s="3"/>
      <c r="K23" s="48"/>
      <c r="L23" s="49">
        <f>'Danh mục Nội vụ'!K32</f>
        <v>80</v>
      </c>
      <c r="M23" s="49">
        <f>L23/MIN($L:$L)</f>
        <v>16</v>
      </c>
    </row>
    <row r="24" spans="1:13" x14ac:dyDescent="0.3">
      <c r="A24" s="48"/>
      <c r="B24" s="3"/>
      <c r="C24" s="3"/>
      <c r="D24" s="66" t="s">
        <v>92</v>
      </c>
      <c r="E24" s="48"/>
      <c r="F24" s="3"/>
      <c r="G24" s="3"/>
      <c r="H24" s="3"/>
      <c r="I24" s="3"/>
      <c r="J24" s="3"/>
      <c r="K24" s="48"/>
      <c r="L24" s="49"/>
      <c r="M24" s="49"/>
    </row>
    <row r="25" spans="1:13" ht="26.4" x14ac:dyDescent="0.3">
      <c r="A25" s="48"/>
      <c r="B25" s="3"/>
      <c r="C25" s="3"/>
      <c r="D25" s="66"/>
      <c r="E25" s="32" t="s">
        <v>93</v>
      </c>
      <c r="F25" s="3"/>
      <c r="G25" s="3"/>
      <c r="H25" s="28" t="s">
        <v>89</v>
      </c>
      <c r="I25" s="3">
        <v>1</v>
      </c>
      <c r="J25" s="3"/>
      <c r="K25" s="48"/>
      <c r="L25" s="49">
        <f>'Danh mục Nội vụ'!K33</f>
        <v>60</v>
      </c>
      <c r="M25" s="49">
        <f>L25/MIN($L:$L)</f>
        <v>12</v>
      </c>
    </row>
    <row r="26" spans="1:13" x14ac:dyDescent="0.3">
      <c r="A26" s="48"/>
      <c r="B26" s="3"/>
      <c r="C26" s="3"/>
      <c r="D26" s="66" t="s">
        <v>94</v>
      </c>
      <c r="E26" s="48"/>
      <c r="F26" s="3"/>
      <c r="G26" s="3"/>
      <c r="H26" s="48"/>
      <c r="I26" s="3"/>
      <c r="J26" s="3"/>
      <c r="K26" s="48"/>
      <c r="L26" s="49"/>
      <c r="M26" s="49"/>
    </row>
    <row r="27" spans="1:13" ht="26.4" x14ac:dyDescent="0.3">
      <c r="A27" s="48"/>
      <c r="B27" s="3"/>
      <c r="C27" s="3"/>
      <c r="D27" s="66"/>
      <c r="E27" s="32" t="s">
        <v>95</v>
      </c>
      <c r="F27" s="3"/>
      <c r="G27" s="3"/>
      <c r="H27" s="28" t="s">
        <v>96</v>
      </c>
      <c r="I27" s="3">
        <v>1</v>
      </c>
      <c r="J27" s="3"/>
      <c r="K27" s="48"/>
      <c r="L27" s="49">
        <f>'Danh mục Nội vụ'!K34</f>
        <v>130</v>
      </c>
      <c r="M27" s="49">
        <f>L27/MIN($L:$L)</f>
        <v>26</v>
      </c>
    </row>
    <row r="28" spans="1:13" x14ac:dyDescent="0.3">
      <c r="A28" s="48"/>
      <c r="B28" s="3"/>
      <c r="C28" s="3"/>
      <c r="D28" s="66" t="s">
        <v>97</v>
      </c>
      <c r="E28" s="48"/>
      <c r="F28" s="3"/>
      <c r="G28" s="3"/>
      <c r="H28" s="48"/>
      <c r="I28" s="3"/>
      <c r="J28" s="3"/>
      <c r="K28" s="48"/>
      <c r="L28" s="49"/>
      <c r="M28" s="49"/>
    </row>
    <row r="29" spans="1:13" ht="26.4" x14ac:dyDescent="0.3">
      <c r="A29" s="48"/>
      <c r="B29" s="3"/>
      <c r="C29" s="3"/>
      <c r="D29" s="66"/>
      <c r="E29" s="32" t="s">
        <v>98</v>
      </c>
      <c r="F29" s="3"/>
      <c r="G29" s="3"/>
      <c r="H29" s="28" t="s">
        <v>99</v>
      </c>
      <c r="I29" s="3">
        <v>1</v>
      </c>
      <c r="J29" s="3"/>
      <c r="K29" s="48"/>
      <c r="L29" s="49">
        <f>'Danh mục Nội vụ'!K35</f>
        <v>20</v>
      </c>
      <c r="M29" s="49">
        <f>L29/MIN($L:$L)</f>
        <v>4</v>
      </c>
    </row>
    <row r="30" spans="1:13" x14ac:dyDescent="0.3">
      <c r="A30" s="48"/>
      <c r="B30" s="3"/>
      <c r="C30" s="3"/>
      <c r="D30" s="66" t="s">
        <v>100</v>
      </c>
      <c r="E30" s="48"/>
      <c r="F30" s="3"/>
      <c r="G30" s="3"/>
      <c r="H30" s="48"/>
      <c r="I30" s="3"/>
      <c r="J30" s="3"/>
      <c r="K30" s="48"/>
      <c r="L30" s="49"/>
      <c r="M30" s="49"/>
    </row>
    <row r="31" spans="1:13" ht="79.2" x14ac:dyDescent="0.3">
      <c r="A31" s="48"/>
      <c r="B31" s="3"/>
      <c r="C31" s="3"/>
      <c r="D31" s="66"/>
      <c r="E31" s="32" t="s">
        <v>101</v>
      </c>
      <c r="F31" s="3"/>
      <c r="G31" s="3"/>
      <c r="H31" s="28" t="s">
        <v>102</v>
      </c>
      <c r="I31" s="3">
        <v>1</v>
      </c>
      <c r="J31" s="3"/>
      <c r="K31" s="48"/>
      <c r="L31" s="49">
        <f>'Danh mục Nội vụ'!K36</f>
        <v>20</v>
      </c>
      <c r="M31" s="49">
        <f>L31/MIN($L:$L)</f>
        <v>4</v>
      </c>
    </row>
    <row r="32" spans="1:13" x14ac:dyDescent="0.3">
      <c r="A32" s="48"/>
      <c r="B32" s="3"/>
      <c r="C32" s="3"/>
      <c r="D32" s="66" t="s">
        <v>103</v>
      </c>
      <c r="E32" s="48"/>
      <c r="F32" s="3"/>
      <c r="G32" s="3"/>
      <c r="H32" s="48"/>
      <c r="I32" s="3"/>
      <c r="J32" s="3"/>
      <c r="K32" s="48"/>
      <c r="L32" s="49"/>
      <c r="M32" s="49"/>
    </row>
    <row r="33" spans="1:13" ht="26.4" x14ac:dyDescent="0.3">
      <c r="A33" s="48"/>
      <c r="B33" s="3"/>
      <c r="C33" s="3"/>
      <c r="D33" s="3"/>
      <c r="E33" s="32" t="s">
        <v>104</v>
      </c>
      <c r="F33" s="3"/>
      <c r="G33" s="3"/>
      <c r="H33" s="28" t="s">
        <v>105</v>
      </c>
      <c r="I33" s="3">
        <v>1</v>
      </c>
      <c r="J33" s="3"/>
      <c r="K33" s="48"/>
      <c r="L33" s="49">
        <f>'Danh mục Nội vụ'!K37</f>
        <v>20</v>
      </c>
      <c r="M33" s="49">
        <f>L33/MIN($L:$L)</f>
        <v>4</v>
      </c>
    </row>
    <row r="34" spans="1:13" x14ac:dyDescent="0.3">
      <c r="A34" s="48"/>
      <c r="B34" s="3"/>
      <c r="C34" s="3" t="s">
        <v>237</v>
      </c>
      <c r="D34" s="3"/>
      <c r="E34" s="3"/>
      <c r="F34" s="3"/>
      <c r="G34" s="3"/>
      <c r="H34" s="3"/>
      <c r="I34" s="3"/>
      <c r="J34" s="3"/>
      <c r="K34" s="48"/>
      <c r="L34" s="49"/>
      <c r="M34" s="49"/>
    </row>
    <row r="35" spans="1:13" x14ac:dyDescent="0.3">
      <c r="A35" s="48"/>
      <c r="B35" s="3"/>
      <c r="C35" s="3"/>
      <c r="D35" s="70" t="s">
        <v>59</v>
      </c>
      <c r="E35" s="48"/>
      <c r="F35" s="3"/>
      <c r="G35" s="3"/>
      <c r="H35" s="3"/>
      <c r="I35" s="3"/>
      <c r="J35" s="3"/>
      <c r="K35" s="48"/>
      <c r="L35" s="49"/>
      <c r="M35" s="49"/>
    </row>
    <row r="36" spans="1:13" ht="52.8" x14ac:dyDescent="0.3">
      <c r="A36" s="48"/>
      <c r="B36" s="3"/>
      <c r="C36" s="3"/>
      <c r="D36" s="70"/>
      <c r="E36" s="26" t="s">
        <v>241</v>
      </c>
      <c r="G36" s="3"/>
      <c r="H36" s="128" t="s">
        <v>61</v>
      </c>
      <c r="I36" s="3">
        <v>1</v>
      </c>
      <c r="J36" s="3"/>
      <c r="K36" s="48"/>
      <c r="L36" s="120">
        <f>'Danh mục Nội vụ'!K20</f>
        <v>140</v>
      </c>
      <c r="M36" s="120">
        <f>L36/MIN($L:$L)</f>
        <v>28</v>
      </c>
    </row>
    <row r="37" spans="1:13" ht="52.8" x14ac:dyDescent="0.3">
      <c r="A37" s="48"/>
      <c r="B37" s="3"/>
      <c r="C37" s="3"/>
      <c r="D37" s="3"/>
      <c r="E37" s="26" t="s">
        <v>242</v>
      </c>
      <c r="G37" s="3"/>
      <c r="H37" s="128"/>
      <c r="I37" s="3"/>
      <c r="J37" s="3"/>
      <c r="K37" s="48"/>
      <c r="L37" s="120"/>
      <c r="M37" s="120"/>
    </row>
    <row r="38" spans="1:13" x14ac:dyDescent="0.3">
      <c r="A38" s="48"/>
      <c r="B38" s="3"/>
      <c r="C38" s="3"/>
      <c r="D38" s="3" t="s">
        <v>247</v>
      </c>
      <c r="E38" s="26"/>
      <c r="F38" s="28"/>
      <c r="G38" s="3"/>
      <c r="H38" s="3"/>
      <c r="I38" s="3"/>
      <c r="J38" s="3"/>
      <c r="K38" s="48"/>
      <c r="L38" s="49"/>
      <c r="M38" s="49"/>
    </row>
    <row r="39" spans="1:13" ht="52.8" x14ac:dyDescent="0.3">
      <c r="A39" s="48"/>
      <c r="B39" s="3"/>
      <c r="C39" s="3"/>
      <c r="D39" s="3"/>
      <c r="E39" s="26" t="s">
        <v>248</v>
      </c>
      <c r="F39" s="28"/>
      <c r="G39" s="3"/>
      <c r="H39" s="128" t="s">
        <v>67</v>
      </c>
      <c r="I39" s="3">
        <v>1</v>
      </c>
      <c r="J39" s="3"/>
      <c r="K39" s="48"/>
      <c r="L39" s="120">
        <f>'Danh mục Nội vụ'!K22</f>
        <v>120</v>
      </c>
      <c r="M39" s="120">
        <f>L39/MIN($L:$L)</f>
        <v>24</v>
      </c>
    </row>
    <row r="40" spans="1:13" ht="52.8" x14ac:dyDescent="0.3">
      <c r="A40" s="48"/>
      <c r="B40" s="3"/>
      <c r="C40" s="3"/>
      <c r="D40" s="3"/>
      <c r="E40" s="26" t="s">
        <v>249</v>
      </c>
      <c r="F40" s="28"/>
      <c r="G40" s="3"/>
      <c r="H40" s="128"/>
      <c r="I40" s="3"/>
      <c r="J40" s="3"/>
      <c r="K40" s="48"/>
      <c r="L40" s="120"/>
      <c r="M40" s="120"/>
    </row>
    <row r="41" spans="1:13" ht="52.8" x14ac:dyDescent="0.3">
      <c r="A41" s="48"/>
      <c r="B41" s="3"/>
      <c r="C41" s="3"/>
      <c r="D41" s="3"/>
      <c r="E41" s="26" t="s">
        <v>250</v>
      </c>
      <c r="F41" s="28"/>
      <c r="G41" s="3"/>
      <c r="H41" s="128"/>
      <c r="I41" s="3"/>
      <c r="J41" s="3"/>
      <c r="K41" s="48"/>
      <c r="L41" s="120"/>
      <c r="M41" s="120"/>
    </row>
    <row r="42" spans="1:13" x14ac:dyDescent="0.3">
      <c r="A42" s="48"/>
      <c r="B42" s="3"/>
      <c r="C42" s="48"/>
      <c r="D42" s="63" t="s">
        <v>40</v>
      </c>
      <c r="E42" s="26"/>
      <c r="F42" s="28"/>
      <c r="G42" s="3"/>
      <c r="H42" s="28"/>
      <c r="I42" s="3"/>
      <c r="J42" s="3"/>
      <c r="K42" s="48"/>
      <c r="L42" s="49"/>
      <c r="M42" s="49"/>
    </row>
    <row r="43" spans="1:13" ht="41.4" x14ac:dyDescent="0.3">
      <c r="A43" s="48"/>
      <c r="B43" s="3"/>
      <c r="C43" s="3"/>
      <c r="D43" s="3"/>
      <c r="E43" s="4" t="s">
        <v>41</v>
      </c>
      <c r="F43" s="28"/>
      <c r="G43" s="3"/>
      <c r="H43" s="2" t="s">
        <v>42</v>
      </c>
      <c r="I43" s="3">
        <v>1</v>
      </c>
      <c r="J43" s="3"/>
      <c r="K43" s="48"/>
      <c r="L43" s="49">
        <f>'Danh mục Nội vụ'!K13</f>
        <v>170</v>
      </c>
      <c r="M43" s="49">
        <f>L43/MIN($L:$L)</f>
        <v>34</v>
      </c>
    </row>
    <row r="44" spans="1:13" x14ac:dyDescent="0.3">
      <c r="A44" s="48"/>
      <c r="B44" s="3"/>
      <c r="C44" s="3"/>
      <c r="D44" s="63" t="s">
        <v>34</v>
      </c>
      <c r="E44" s="4"/>
      <c r="F44" s="28"/>
      <c r="G44" s="3"/>
      <c r="H44" s="2"/>
      <c r="I44" s="3"/>
      <c r="J44" s="3"/>
      <c r="K44" s="48"/>
      <c r="L44" s="49"/>
      <c r="M44" s="49"/>
    </row>
    <row r="45" spans="1:13" ht="27.6" x14ac:dyDescent="0.3">
      <c r="A45" s="48"/>
      <c r="B45" s="3"/>
      <c r="C45" s="3"/>
      <c r="D45" s="3"/>
      <c r="E45" s="4" t="s">
        <v>35</v>
      </c>
      <c r="F45" s="28"/>
      <c r="G45" s="3"/>
      <c r="H45" s="2" t="s">
        <v>36</v>
      </c>
      <c r="I45" s="3">
        <v>1</v>
      </c>
      <c r="J45" s="3"/>
      <c r="K45" s="48"/>
      <c r="L45" s="49">
        <f>'Danh mục Nội vụ'!K11</f>
        <v>100</v>
      </c>
      <c r="M45" s="49">
        <f>L45/MIN($L:$L)</f>
        <v>20</v>
      </c>
    </row>
    <row r="46" spans="1:13" x14ac:dyDescent="0.3">
      <c r="A46" s="48"/>
      <c r="B46" s="3"/>
      <c r="C46" s="3"/>
      <c r="D46" s="63" t="s">
        <v>31</v>
      </c>
      <c r="E46" s="4"/>
      <c r="F46" s="28"/>
      <c r="G46" s="3"/>
      <c r="H46" s="2"/>
      <c r="I46" s="3"/>
      <c r="J46" s="3"/>
      <c r="K46" s="48"/>
      <c r="L46" s="49"/>
      <c r="M46" s="49"/>
    </row>
    <row r="47" spans="1:13" ht="27.6" x14ac:dyDescent="0.3">
      <c r="A47" s="48"/>
      <c r="B47" s="3"/>
      <c r="C47" s="3"/>
      <c r="D47" s="3"/>
      <c r="E47" s="4" t="s">
        <v>32</v>
      </c>
      <c r="F47" s="28"/>
      <c r="G47" s="3"/>
      <c r="H47" s="2" t="s">
        <v>33</v>
      </c>
      <c r="I47" s="3">
        <v>1</v>
      </c>
      <c r="J47" s="3"/>
      <c r="K47" s="48"/>
      <c r="L47" s="49">
        <f>'Danh mục Nội vụ'!K10</f>
        <v>180</v>
      </c>
      <c r="M47" s="49">
        <f>L47/MIN($L:$L)</f>
        <v>36</v>
      </c>
    </row>
    <row r="48" spans="1:13" x14ac:dyDescent="0.3">
      <c r="A48" s="48"/>
      <c r="B48" s="3"/>
      <c r="C48" s="3"/>
      <c r="D48" s="63" t="s">
        <v>28</v>
      </c>
      <c r="E48" s="4"/>
      <c r="F48" s="28"/>
      <c r="G48" s="3"/>
      <c r="H48" s="2"/>
      <c r="I48" s="3"/>
      <c r="J48" s="3"/>
      <c r="K48" s="48"/>
      <c r="L48" s="49"/>
      <c r="M48" s="49"/>
    </row>
    <row r="49" spans="1:13" ht="27.6" x14ac:dyDescent="0.3">
      <c r="A49" s="48"/>
      <c r="B49" s="3"/>
      <c r="C49" s="3"/>
      <c r="D49" s="3"/>
      <c r="E49" s="4" t="s">
        <v>29</v>
      </c>
      <c r="F49" s="28"/>
      <c r="G49" s="3"/>
      <c r="H49" s="2" t="s">
        <v>30</v>
      </c>
      <c r="I49" s="3">
        <v>1</v>
      </c>
      <c r="J49" s="3"/>
      <c r="K49" s="48"/>
      <c r="L49" s="49">
        <f>'Danh mục Nội vụ'!K9</f>
        <v>220</v>
      </c>
      <c r="M49" s="49">
        <f>L49/MIN($L:$L)</f>
        <v>44</v>
      </c>
    </row>
    <row r="50" spans="1:13" x14ac:dyDescent="0.3">
      <c r="A50" s="48"/>
      <c r="B50" s="3"/>
      <c r="C50" s="3"/>
      <c r="D50" s="63" t="s">
        <v>25</v>
      </c>
      <c r="E50" s="4"/>
      <c r="F50" s="28"/>
      <c r="G50" s="3"/>
      <c r="H50" s="2"/>
      <c r="I50" s="3"/>
      <c r="J50" s="3"/>
      <c r="K50" s="48"/>
      <c r="L50" s="49"/>
      <c r="M50" s="49"/>
    </row>
    <row r="51" spans="1:13" ht="27.6" x14ac:dyDescent="0.3">
      <c r="A51" s="48"/>
      <c r="B51" s="3"/>
      <c r="C51" s="3"/>
      <c r="D51" s="3"/>
      <c r="E51" s="4" t="s">
        <v>26</v>
      </c>
      <c r="F51" s="28"/>
      <c r="G51" s="3"/>
      <c r="H51" s="2" t="s">
        <v>27</v>
      </c>
      <c r="I51" s="3">
        <v>1</v>
      </c>
      <c r="J51" s="3"/>
      <c r="K51" s="48"/>
      <c r="L51" s="49">
        <f>'Danh mục Nội vụ'!K8</f>
        <v>80</v>
      </c>
      <c r="M51" s="49">
        <f>L51/MIN($L:$L)</f>
        <v>16</v>
      </c>
    </row>
    <row r="52" spans="1:13" x14ac:dyDescent="0.3">
      <c r="A52" s="48"/>
      <c r="B52" s="3"/>
      <c r="C52" s="3"/>
      <c r="D52" s="63" t="s">
        <v>22</v>
      </c>
      <c r="E52" s="4"/>
      <c r="F52" s="28"/>
      <c r="G52" s="3"/>
      <c r="H52" s="2"/>
      <c r="I52" s="3"/>
      <c r="J52" s="3"/>
      <c r="K52" s="48"/>
      <c r="L52" s="49"/>
      <c r="M52" s="49"/>
    </row>
    <row r="53" spans="1:13" ht="27.6" x14ac:dyDescent="0.3">
      <c r="A53" s="48"/>
      <c r="B53" s="3"/>
      <c r="C53" s="3"/>
      <c r="D53" s="3"/>
      <c r="E53" s="4" t="s">
        <v>23</v>
      </c>
      <c r="F53" s="28"/>
      <c r="G53" s="3"/>
      <c r="H53" s="2" t="s">
        <v>24</v>
      </c>
      <c r="I53" s="3">
        <v>1</v>
      </c>
      <c r="J53" s="3"/>
      <c r="K53" s="48"/>
      <c r="L53" s="49">
        <f>'Danh mục Nội vụ'!K7</f>
        <v>40</v>
      </c>
      <c r="M53" s="49">
        <f>L53/MIN($L:$L)</f>
        <v>8</v>
      </c>
    </row>
    <row r="54" spans="1:13" x14ac:dyDescent="0.3">
      <c r="A54" s="48"/>
      <c r="B54" s="3"/>
      <c r="C54" s="3" t="s">
        <v>108</v>
      </c>
      <c r="D54" s="3"/>
      <c r="E54" s="3"/>
      <c r="F54" s="3"/>
      <c r="G54" s="3"/>
      <c r="H54" s="3"/>
      <c r="I54" s="3"/>
      <c r="J54" s="3"/>
      <c r="K54" s="48"/>
      <c r="L54" s="49"/>
      <c r="M54" s="49"/>
    </row>
    <row r="55" spans="1:13" x14ac:dyDescent="0.3">
      <c r="A55" s="48"/>
      <c r="B55" s="3"/>
      <c r="C55" s="3"/>
      <c r="D55" s="3" t="s">
        <v>246</v>
      </c>
      <c r="E55" s="3"/>
      <c r="F55" s="3"/>
      <c r="G55" s="3"/>
      <c r="H55" s="3"/>
      <c r="I55" s="3"/>
      <c r="J55" s="3"/>
      <c r="K55" s="48"/>
      <c r="L55" s="49"/>
      <c r="M55" s="49"/>
    </row>
    <row r="56" spans="1:13" ht="52.8" x14ac:dyDescent="0.3">
      <c r="A56" s="48"/>
      <c r="B56" s="3"/>
      <c r="C56" s="3"/>
      <c r="D56" s="3"/>
      <c r="E56" s="26" t="s">
        <v>243</v>
      </c>
      <c r="F56" s="3"/>
      <c r="G56" s="3"/>
      <c r="H56" s="128" t="s">
        <v>64</v>
      </c>
      <c r="I56" s="3">
        <v>1</v>
      </c>
      <c r="J56" s="3"/>
      <c r="K56" s="48"/>
      <c r="L56" s="117">
        <f>'Danh mục Nội vụ'!K21</f>
        <v>140</v>
      </c>
      <c r="M56" s="117">
        <f>L56/MIN($L:$L)</f>
        <v>28</v>
      </c>
    </row>
    <row r="57" spans="1:13" ht="52.8" x14ac:dyDescent="0.3">
      <c r="A57" s="48"/>
      <c r="B57" s="3"/>
      <c r="C57" s="3"/>
      <c r="D57" s="3"/>
      <c r="E57" s="26" t="s">
        <v>244</v>
      </c>
      <c r="F57" s="3"/>
      <c r="G57" s="3"/>
      <c r="H57" s="128"/>
      <c r="I57" s="3"/>
      <c r="J57" s="3"/>
      <c r="K57" s="48"/>
      <c r="L57" s="118"/>
      <c r="M57" s="118"/>
    </row>
    <row r="58" spans="1:13" ht="52.8" x14ac:dyDescent="0.3">
      <c r="A58" s="48"/>
      <c r="B58" s="3"/>
      <c r="C58" s="3"/>
      <c r="D58" s="3"/>
      <c r="E58" s="26" t="s">
        <v>245</v>
      </c>
      <c r="F58" s="3"/>
      <c r="G58" s="3"/>
      <c r="H58" s="128"/>
      <c r="I58" s="3"/>
      <c r="J58" s="3"/>
      <c r="K58" s="48"/>
      <c r="L58" s="119"/>
      <c r="M58" s="119"/>
    </row>
    <row r="59" spans="1:13" x14ac:dyDescent="0.3">
      <c r="A59" s="48"/>
      <c r="B59" s="3"/>
      <c r="C59" s="3"/>
      <c r="D59" s="66" t="s">
        <v>69</v>
      </c>
      <c r="E59" s="26"/>
      <c r="F59" s="3"/>
      <c r="G59" s="3"/>
      <c r="H59" s="28"/>
      <c r="I59" s="3"/>
      <c r="J59" s="3"/>
      <c r="K59" s="48"/>
      <c r="L59" s="49"/>
      <c r="M59" s="49"/>
    </row>
    <row r="60" spans="1:13" ht="52.8" x14ac:dyDescent="0.3">
      <c r="A60" s="48"/>
      <c r="B60" s="3"/>
      <c r="C60" s="3"/>
      <c r="D60" s="3"/>
      <c r="E60" s="32" t="s">
        <v>70</v>
      </c>
      <c r="F60" s="3"/>
      <c r="G60" s="3"/>
      <c r="H60" s="28" t="s">
        <v>71</v>
      </c>
      <c r="I60" s="3">
        <v>1</v>
      </c>
      <c r="J60" s="3"/>
      <c r="K60" s="48"/>
      <c r="L60" s="49">
        <f>'Danh mục Nội vụ'!K24</f>
        <v>90</v>
      </c>
      <c r="M60" s="49">
        <f>L60/MIN($L:$L)</f>
        <v>18</v>
      </c>
    </row>
    <row r="61" spans="1:13" x14ac:dyDescent="0.3">
      <c r="A61" s="48"/>
      <c r="B61" s="3"/>
      <c r="C61" s="3"/>
      <c r="D61" s="66" t="s">
        <v>72</v>
      </c>
      <c r="E61" s="48"/>
      <c r="F61" s="3"/>
      <c r="G61" s="3"/>
      <c r="H61" s="28"/>
      <c r="I61" s="3"/>
      <c r="J61" s="3"/>
      <c r="K61" s="48"/>
      <c r="L61" s="49"/>
      <c r="M61" s="49"/>
    </row>
    <row r="62" spans="1:13" ht="26.4" x14ac:dyDescent="0.3">
      <c r="A62" s="48"/>
      <c r="B62" s="3"/>
      <c r="C62" s="3"/>
      <c r="D62" s="3"/>
      <c r="E62" s="26" t="s">
        <v>251</v>
      </c>
      <c r="F62" s="3"/>
      <c r="G62" s="3"/>
      <c r="H62" s="128" t="s">
        <v>74</v>
      </c>
      <c r="I62" s="3">
        <v>1</v>
      </c>
      <c r="J62" s="3"/>
      <c r="K62" s="48"/>
      <c r="L62" s="120">
        <f>'Danh mục Nội vụ'!K25</f>
        <v>150</v>
      </c>
      <c r="M62" s="120">
        <f>L62/MIN($L:$L)</f>
        <v>30</v>
      </c>
    </row>
    <row r="63" spans="1:13" ht="26.4" x14ac:dyDescent="0.3">
      <c r="A63" s="48"/>
      <c r="B63" s="3"/>
      <c r="C63" s="3"/>
      <c r="D63" s="3"/>
      <c r="E63" s="26" t="s">
        <v>252</v>
      </c>
      <c r="F63" s="3"/>
      <c r="G63" s="3"/>
      <c r="H63" s="128"/>
      <c r="I63" s="3"/>
      <c r="J63" s="3"/>
      <c r="K63" s="48"/>
      <c r="L63" s="120"/>
      <c r="M63" s="120"/>
    </row>
    <row r="64" spans="1:13" x14ac:dyDescent="0.3">
      <c r="A64" s="48"/>
      <c r="B64" s="3"/>
      <c r="C64" s="3"/>
      <c r="D64" s="3"/>
      <c r="E64" s="26" t="s">
        <v>253</v>
      </c>
      <c r="F64" s="3"/>
      <c r="G64" s="3"/>
      <c r="H64" s="128"/>
      <c r="I64" s="3"/>
      <c r="J64" s="3"/>
      <c r="K64" s="48"/>
      <c r="L64" s="120"/>
      <c r="M64" s="120"/>
    </row>
    <row r="65" spans="1:13" x14ac:dyDescent="0.3">
      <c r="A65" s="48"/>
      <c r="B65" s="3"/>
      <c r="C65" s="3"/>
      <c r="D65" s="66" t="s">
        <v>75</v>
      </c>
      <c r="E65" s="26"/>
      <c r="F65" s="3"/>
      <c r="G65" s="3"/>
      <c r="H65" s="28"/>
      <c r="I65" s="3"/>
      <c r="J65" s="3"/>
      <c r="K65" s="48"/>
      <c r="L65" s="49"/>
      <c r="M65" s="49"/>
    </row>
    <row r="66" spans="1:13" ht="39.6" x14ac:dyDescent="0.3">
      <c r="A66" s="48"/>
      <c r="B66" s="3"/>
      <c r="C66" s="3"/>
      <c r="D66" s="3"/>
      <c r="E66" s="26" t="s">
        <v>76</v>
      </c>
      <c r="F66" s="3"/>
      <c r="G66" s="3"/>
      <c r="H66" s="28" t="s">
        <v>74</v>
      </c>
      <c r="I66" s="3">
        <v>1</v>
      </c>
      <c r="J66" s="3"/>
      <c r="K66" s="48"/>
      <c r="L66" s="49">
        <f>'Danh mục Nội vụ'!K26</f>
        <v>65</v>
      </c>
      <c r="M66" s="49">
        <f>L66/MIN($L:$L)</f>
        <v>13</v>
      </c>
    </row>
    <row r="67" spans="1:13" x14ac:dyDescent="0.3">
      <c r="A67" s="48"/>
      <c r="B67" s="46" t="s">
        <v>240</v>
      </c>
      <c r="C67" s="46"/>
      <c r="D67" s="46"/>
      <c r="E67" s="46"/>
      <c r="F67" s="46"/>
      <c r="G67" s="46"/>
      <c r="H67" s="46"/>
      <c r="I67" s="46"/>
      <c r="J67" s="46"/>
      <c r="K67" s="46"/>
      <c r="L67" s="61"/>
      <c r="M67" s="61"/>
    </row>
    <row r="68" spans="1:13" x14ac:dyDescent="0.3">
      <c r="A68" s="48"/>
      <c r="B68" s="3"/>
      <c r="C68" s="3" t="s">
        <v>238</v>
      </c>
      <c r="D68" s="3"/>
      <c r="E68" s="3"/>
      <c r="F68" s="3"/>
      <c r="G68" s="3"/>
      <c r="H68" s="3"/>
      <c r="I68" s="3"/>
      <c r="J68" s="3"/>
      <c r="K68" s="48"/>
      <c r="L68" s="49"/>
      <c r="M68" s="49"/>
    </row>
    <row r="69" spans="1:13" ht="41.4" x14ac:dyDescent="0.3">
      <c r="A69" s="48"/>
      <c r="B69" s="3"/>
      <c r="C69" s="3"/>
      <c r="D69" s="112" t="s">
        <v>44</v>
      </c>
      <c r="E69" s="112"/>
      <c r="F69" s="3"/>
      <c r="G69" s="3"/>
      <c r="H69" s="2" t="s">
        <v>45</v>
      </c>
      <c r="I69" s="3">
        <v>1</v>
      </c>
      <c r="J69" s="3"/>
      <c r="K69" s="48"/>
      <c r="L69" s="2">
        <f>'Danh mục Nội vụ'!K14</f>
        <v>180</v>
      </c>
      <c r="M69" s="2">
        <f>L69/5</f>
        <v>36</v>
      </c>
    </row>
    <row r="70" spans="1:13" x14ac:dyDescent="0.3">
      <c r="A70" s="48"/>
      <c r="B70" s="46" t="s">
        <v>131</v>
      </c>
      <c r="C70" s="46"/>
      <c r="D70" s="46"/>
      <c r="E70" s="46"/>
      <c r="F70" s="46"/>
      <c r="G70" s="46"/>
      <c r="H70" s="46"/>
      <c r="I70" s="46"/>
      <c r="J70" s="46"/>
      <c r="K70" s="46"/>
      <c r="L70" s="61"/>
      <c r="M70" s="61"/>
    </row>
    <row r="71" spans="1:13" x14ac:dyDescent="0.3">
      <c r="A71" s="48"/>
      <c r="B71" s="3"/>
      <c r="C71" s="3" t="s">
        <v>132</v>
      </c>
      <c r="D71" s="3"/>
      <c r="E71" s="3"/>
      <c r="F71" s="3"/>
      <c r="G71" s="3"/>
      <c r="H71" s="3"/>
      <c r="I71" s="3"/>
      <c r="J71" s="3"/>
      <c r="K71" s="48"/>
      <c r="L71" s="49"/>
      <c r="M71" s="49"/>
    </row>
    <row r="72" spans="1:13" x14ac:dyDescent="0.3">
      <c r="A72" s="48"/>
      <c r="B72" s="48"/>
      <c r="C72" s="48"/>
      <c r="D72" s="63" t="s">
        <v>52</v>
      </c>
      <c r="E72" s="48"/>
      <c r="F72" s="48"/>
      <c r="G72" s="48"/>
      <c r="H72" s="48"/>
      <c r="I72" s="48"/>
      <c r="J72" s="48"/>
      <c r="K72" s="48"/>
      <c r="L72" s="49"/>
      <c r="M72" s="49"/>
    </row>
    <row r="73" spans="1:13" ht="41.4" x14ac:dyDescent="0.3">
      <c r="A73" s="48"/>
      <c r="B73" s="48"/>
      <c r="C73" s="48"/>
      <c r="D73" s="48"/>
      <c r="E73" s="4" t="s">
        <v>53</v>
      </c>
      <c r="F73" s="48"/>
      <c r="G73" s="48"/>
      <c r="H73" s="2" t="s">
        <v>54</v>
      </c>
      <c r="I73" s="48">
        <v>1</v>
      </c>
      <c r="J73" s="48"/>
      <c r="K73" s="48"/>
      <c r="L73" s="49">
        <f>'Danh mục Nội vụ'!K17</f>
        <v>260</v>
      </c>
      <c r="M73" s="49">
        <f>L73/5</f>
        <v>52</v>
      </c>
    </row>
    <row r="74" spans="1:13" x14ac:dyDescent="0.3">
      <c r="A74" s="48"/>
      <c r="B74" s="48"/>
      <c r="C74" s="48"/>
      <c r="D74" s="63" t="s">
        <v>49</v>
      </c>
      <c r="E74" s="48"/>
      <c r="F74" s="48"/>
      <c r="G74" s="48"/>
      <c r="H74" s="48"/>
      <c r="I74" s="48"/>
      <c r="J74" s="48"/>
      <c r="K74" s="48"/>
      <c r="L74" s="49"/>
      <c r="M74" s="49"/>
    </row>
    <row r="75" spans="1:13" ht="41.4" x14ac:dyDescent="0.3">
      <c r="A75" s="48"/>
      <c r="B75" s="48"/>
      <c r="C75" s="48"/>
      <c r="D75" s="48"/>
      <c r="E75" s="4" t="s">
        <v>50</v>
      </c>
      <c r="F75" s="48"/>
      <c r="G75" s="48"/>
      <c r="H75" s="2" t="s">
        <v>51</v>
      </c>
      <c r="I75" s="48">
        <v>1</v>
      </c>
      <c r="J75" s="48"/>
      <c r="K75" s="48"/>
      <c r="L75" s="49">
        <f>'Danh mục Nội vụ'!K16</f>
        <v>340</v>
      </c>
      <c r="M75" s="49">
        <f>L75/5</f>
        <v>68</v>
      </c>
    </row>
    <row r="76" spans="1:13" x14ac:dyDescent="0.3">
      <c r="A76" s="48"/>
      <c r="B76" s="48"/>
      <c r="C76" s="48"/>
      <c r="D76" s="63" t="s">
        <v>46</v>
      </c>
      <c r="E76" s="48"/>
      <c r="F76" s="48"/>
      <c r="G76" s="48"/>
      <c r="H76" s="48"/>
      <c r="I76" s="48"/>
      <c r="J76" s="48"/>
      <c r="K76" s="48"/>
      <c r="L76" s="49"/>
      <c r="M76" s="49"/>
    </row>
    <row r="77" spans="1:13" ht="41.4" x14ac:dyDescent="0.3">
      <c r="A77" s="48"/>
      <c r="B77" s="48"/>
      <c r="C77" s="48"/>
      <c r="D77" s="48"/>
      <c r="E77" s="4" t="s">
        <v>47</v>
      </c>
      <c r="F77" s="48"/>
      <c r="G77" s="48"/>
      <c r="H77" s="2" t="s">
        <v>48</v>
      </c>
      <c r="I77" s="48">
        <v>1</v>
      </c>
      <c r="J77" s="48"/>
      <c r="K77" s="48"/>
      <c r="L77" s="49">
        <f>'Danh mục Nội vụ'!K15</f>
        <v>250</v>
      </c>
      <c r="M77" s="49">
        <f>L77/5</f>
        <v>50</v>
      </c>
    </row>
    <row r="78" spans="1:13" x14ac:dyDescent="0.3">
      <c r="A78" s="48"/>
      <c r="B78" s="48"/>
      <c r="C78" s="48"/>
      <c r="D78" s="63" t="s">
        <v>37</v>
      </c>
      <c r="E78" s="48"/>
      <c r="F78" s="48"/>
      <c r="G78" s="48"/>
      <c r="H78" s="48"/>
      <c r="I78" s="48"/>
      <c r="J78" s="48"/>
      <c r="K78" s="48"/>
      <c r="L78" s="49"/>
      <c r="M78" s="49"/>
    </row>
    <row r="79" spans="1:13" ht="41.4" x14ac:dyDescent="0.3">
      <c r="A79" s="48"/>
      <c r="B79" s="48"/>
      <c r="C79" s="48"/>
      <c r="D79" s="48"/>
      <c r="E79" s="4" t="s">
        <v>38</v>
      </c>
      <c r="F79" s="48"/>
      <c r="G79" s="48"/>
      <c r="H79" s="2" t="s">
        <v>39</v>
      </c>
      <c r="I79" s="48">
        <v>1</v>
      </c>
      <c r="J79" s="48"/>
      <c r="K79" s="48"/>
      <c r="L79" s="49">
        <f>'Danh mục Nội vụ'!K12</f>
        <v>320</v>
      </c>
      <c r="M79" s="49">
        <f>L79/5</f>
        <v>64</v>
      </c>
    </row>
    <row r="80" spans="1:13" x14ac:dyDescent="0.3">
      <c r="A80" s="48"/>
      <c r="B80" s="48"/>
      <c r="C80" s="68" t="s">
        <v>14</v>
      </c>
      <c r="D80" s="48"/>
      <c r="E80" s="48"/>
      <c r="F80" s="48"/>
      <c r="G80" s="48"/>
      <c r="H80" s="48"/>
      <c r="I80" s="48"/>
      <c r="J80" s="48"/>
      <c r="K80" s="48"/>
      <c r="L80" s="49"/>
      <c r="M80" s="49"/>
    </row>
    <row r="81" spans="1:13" x14ac:dyDescent="0.3">
      <c r="A81" s="48"/>
      <c r="B81" s="48"/>
      <c r="C81" s="48"/>
      <c r="D81" s="69" t="s">
        <v>15</v>
      </c>
      <c r="E81" s="48"/>
      <c r="F81" s="48"/>
      <c r="G81" s="48"/>
      <c r="H81" s="16" t="s">
        <v>16</v>
      </c>
      <c r="I81" s="48">
        <v>1</v>
      </c>
      <c r="J81" s="48"/>
      <c r="K81" s="48"/>
      <c r="L81" s="49">
        <f>'Danh mục Nội vụ'!K5</f>
        <v>5</v>
      </c>
      <c r="M81" s="49">
        <f>L81/5</f>
        <v>1</v>
      </c>
    </row>
  </sheetData>
  <mergeCells count="17">
    <mergeCell ref="M39:M41"/>
    <mergeCell ref="M56:M58"/>
    <mergeCell ref="M62:M64"/>
    <mergeCell ref="D69:E69"/>
    <mergeCell ref="A1:M1"/>
    <mergeCell ref="A8:A9"/>
    <mergeCell ref="B8:E9"/>
    <mergeCell ref="F8:M8"/>
    <mergeCell ref="H36:H37"/>
    <mergeCell ref="L36:L37"/>
    <mergeCell ref="M36:M37"/>
    <mergeCell ref="H56:H58"/>
    <mergeCell ref="H39:H41"/>
    <mergeCell ref="L39:L41"/>
    <mergeCell ref="H62:H64"/>
    <mergeCell ref="L62:L64"/>
    <mergeCell ref="L56:L58"/>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88"/>
  <sheetViews>
    <sheetView tabSelected="1" workbookViewId="0">
      <pane ySplit="10" topLeftCell="A11" activePane="bottomLeft" state="frozen"/>
      <selection activeCell="K32" sqref="K32"/>
      <selection pane="bottomLeft" activeCell="U15" sqref="U15"/>
    </sheetView>
  </sheetViews>
  <sheetFormatPr defaultRowHeight="13.8" x14ac:dyDescent="0.25"/>
  <cols>
    <col min="1" max="1" width="4.77734375" style="40" customWidth="1"/>
    <col min="2" max="3" width="4.21875" style="40" customWidth="1"/>
    <col min="4" max="4" width="4.77734375" style="40" customWidth="1"/>
    <col min="5" max="5" width="31.109375" style="40" customWidth="1"/>
    <col min="6" max="6" width="22.5546875" style="40" customWidth="1"/>
    <col min="7" max="7" width="5.88671875" style="40" customWidth="1"/>
    <col min="8" max="8" width="7.5546875" style="40" customWidth="1"/>
    <col min="9" max="9" width="7" style="40" customWidth="1"/>
    <col min="10" max="10" width="7.33203125" style="40" customWidth="1"/>
    <col min="11" max="18" width="7.21875" style="40" customWidth="1"/>
    <col min="19" max="16384" width="8.88671875" style="40"/>
  </cols>
  <sheetData>
    <row r="1" spans="1:18" x14ac:dyDescent="0.25">
      <c r="A1" s="93" t="s">
        <v>133</v>
      </c>
      <c r="B1" s="93"/>
      <c r="C1" s="93"/>
      <c r="D1" s="93"/>
      <c r="E1" s="93"/>
      <c r="F1" s="93"/>
      <c r="G1" s="93"/>
      <c r="H1" s="93"/>
      <c r="I1" s="93"/>
      <c r="J1" s="93"/>
      <c r="K1" s="93"/>
      <c r="L1" s="93"/>
      <c r="M1" s="93"/>
      <c r="N1" s="93"/>
      <c r="O1" s="93"/>
      <c r="P1" s="93"/>
      <c r="Q1" s="93"/>
      <c r="R1" s="93"/>
    </row>
    <row r="2" spans="1:18" x14ac:dyDescent="0.25">
      <c r="A2" s="38" t="s">
        <v>112</v>
      </c>
      <c r="B2" s="39"/>
      <c r="C2" s="39"/>
      <c r="D2" s="39"/>
      <c r="E2" s="39"/>
      <c r="F2" s="39"/>
      <c r="G2" s="39"/>
      <c r="H2" s="39"/>
      <c r="I2" s="39"/>
      <c r="J2" s="39"/>
      <c r="K2" s="39"/>
      <c r="L2" s="39"/>
      <c r="M2" s="39"/>
      <c r="N2" s="39"/>
      <c r="O2" s="39"/>
      <c r="R2" s="50" t="s">
        <v>111</v>
      </c>
    </row>
    <row r="3" spans="1:18" s="43" customFormat="1" x14ac:dyDescent="0.25">
      <c r="A3" s="41" t="s">
        <v>155</v>
      </c>
      <c r="B3" s="42"/>
      <c r="C3" s="42"/>
      <c r="D3" s="42"/>
      <c r="E3" s="42" t="s">
        <v>156</v>
      </c>
      <c r="F3" s="42" t="s">
        <v>154</v>
      </c>
      <c r="G3" s="42"/>
      <c r="H3" s="42"/>
      <c r="I3" s="42"/>
      <c r="J3" s="42"/>
      <c r="K3" s="42"/>
      <c r="L3" s="42"/>
      <c r="M3" s="42"/>
      <c r="N3" s="42"/>
      <c r="O3" s="42"/>
    </row>
    <row r="4" spans="1:18" s="43" customFormat="1" x14ac:dyDescent="0.25">
      <c r="A4" s="41" t="s">
        <v>113</v>
      </c>
      <c r="B4" s="42"/>
      <c r="C4" s="42"/>
      <c r="D4" s="42"/>
      <c r="E4" s="42" t="s">
        <v>234</v>
      </c>
      <c r="F4" s="42"/>
      <c r="G4" s="42"/>
      <c r="H4" s="42"/>
      <c r="I4" s="42"/>
      <c r="J4" s="42"/>
      <c r="K4" s="42"/>
      <c r="L4" s="42"/>
      <c r="M4" s="42"/>
      <c r="N4" s="42"/>
      <c r="O4" s="42"/>
    </row>
    <row r="5" spans="1:18" s="43" customFormat="1" x14ac:dyDescent="0.25">
      <c r="A5" s="41" t="s">
        <v>114</v>
      </c>
      <c r="B5" s="42"/>
      <c r="C5" s="42"/>
      <c r="E5" s="42" t="s">
        <v>235</v>
      </c>
      <c r="F5" s="42"/>
      <c r="G5" s="42"/>
      <c r="H5" s="42"/>
      <c r="I5" s="42"/>
      <c r="J5" s="42"/>
      <c r="K5" s="42"/>
      <c r="L5" s="42"/>
      <c r="M5" s="42"/>
      <c r="N5" s="42"/>
      <c r="O5" s="42"/>
    </row>
    <row r="6" spans="1:18" s="43" customFormat="1" x14ac:dyDescent="0.25">
      <c r="A6" s="41"/>
      <c r="B6" s="42"/>
      <c r="C6" s="42"/>
      <c r="D6" s="42"/>
      <c r="E6" s="42"/>
      <c r="F6" s="42"/>
      <c r="G6" s="42"/>
      <c r="H6" s="42"/>
      <c r="I6" s="42"/>
      <c r="J6" s="42"/>
      <c r="K6" s="42"/>
      <c r="L6" s="42"/>
      <c r="M6" s="42"/>
      <c r="N6" s="42"/>
      <c r="O6" s="42"/>
    </row>
    <row r="7" spans="1:18" x14ac:dyDescent="0.25">
      <c r="A7" s="94" t="s">
        <v>115</v>
      </c>
      <c r="B7" s="94" t="s">
        <v>134</v>
      </c>
      <c r="C7" s="94"/>
      <c r="D7" s="94"/>
      <c r="E7" s="94"/>
      <c r="F7" s="94"/>
      <c r="G7" s="94"/>
      <c r="H7" s="94"/>
      <c r="I7" s="94"/>
      <c r="J7" s="94"/>
      <c r="K7" s="94" t="s">
        <v>135</v>
      </c>
      <c r="L7" s="94"/>
      <c r="M7" s="94"/>
      <c r="N7" s="94"/>
      <c r="O7" s="94"/>
      <c r="P7" s="94"/>
      <c r="Q7" s="94"/>
      <c r="R7" s="94"/>
    </row>
    <row r="8" spans="1:18" x14ac:dyDescent="0.25">
      <c r="A8" s="94"/>
      <c r="B8" s="94" t="s">
        <v>116</v>
      </c>
      <c r="C8" s="94"/>
      <c r="D8" s="94"/>
      <c r="E8" s="94"/>
      <c r="F8" s="94" t="s">
        <v>120</v>
      </c>
      <c r="G8" s="94" t="s">
        <v>121</v>
      </c>
      <c r="H8" s="94" t="s">
        <v>136</v>
      </c>
      <c r="I8" s="94" t="s">
        <v>12</v>
      </c>
      <c r="J8" s="94" t="s">
        <v>137</v>
      </c>
      <c r="K8" s="94" t="s">
        <v>255</v>
      </c>
      <c r="L8" s="94"/>
      <c r="M8" s="94" t="s">
        <v>256</v>
      </c>
      <c r="N8" s="94"/>
      <c r="O8" s="94" t="s">
        <v>257</v>
      </c>
      <c r="P8" s="94"/>
      <c r="Q8" s="94" t="s">
        <v>139</v>
      </c>
      <c r="R8" s="94"/>
    </row>
    <row r="9" spans="1:18" x14ac:dyDescent="0.25">
      <c r="A9" s="94"/>
      <c r="B9" s="94"/>
      <c r="C9" s="94"/>
      <c r="D9" s="94"/>
      <c r="E9" s="94"/>
      <c r="F9" s="94"/>
      <c r="G9" s="94"/>
      <c r="H9" s="94"/>
      <c r="I9" s="94"/>
      <c r="J9" s="94"/>
      <c r="K9" s="94" t="s">
        <v>140</v>
      </c>
      <c r="L9" s="94"/>
      <c r="M9" s="94" t="s">
        <v>141</v>
      </c>
      <c r="N9" s="94"/>
      <c r="O9" s="94" t="s">
        <v>142</v>
      </c>
      <c r="P9" s="94"/>
      <c r="Q9" s="94"/>
      <c r="R9" s="94"/>
    </row>
    <row r="10" spans="1:18" ht="55.2" x14ac:dyDescent="0.25">
      <c r="A10" s="94"/>
      <c r="B10" s="94"/>
      <c r="C10" s="94"/>
      <c r="D10" s="94"/>
      <c r="E10" s="94"/>
      <c r="F10" s="94"/>
      <c r="G10" s="94"/>
      <c r="H10" s="94"/>
      <c r="I10" s="94"/>
      <c r="J10" s="94"/>
      <c r="K10" s="51" t="s">
        <v>143</v>
      </c>
      <c r="L10" s="51" t="s">
        <v>144</v>
      </c>
      <c r="M10" s="51" t="s">
        <v>143</v>
      </c>
      <c r="N10" s="51" t="s">
        <v>144</v>
      </c>
      <c r="O10" s="51" t="s">
        <v>143</v>
      </c>
      <c r="P10" s="51" t="s">
        <v>144</v>
      </c>
      <c r="Q10" s="51" t="s">
        <v>143</v>
      </c>
      <c r="R10" s="51" t="s">
        <v>144</v>
      </c>
    </row>
    <row r="11" spans="1:18" x14ac:dyDescent="0.25">
      <c r="A11" s="1"/>
      <c r="B11" s="46" t="str">
        <f>'DMCV CV3 - NVTQ'!B10</f>
        <v>Quản lý tài chính của phòng</v>
      </c>
      <c r="C11" s="46"/>
      <c r="D11" s="46"/>
      <c r="E11" s="46"/>
      <c r="F11" s="2"/>
      <c r="G11" s="87"/>
      <c r="H11" s="2"/>
      <c r="I11" s="1"/>
      <c r="J11" s="2"/>
      <c r="K11" s="87"/>
      <c r="L11" s="52"/>
      <c r="M11" s="87"/>
      <c r="N11" s="52"/>
      <c r="O11" s="87"/>
      <c r="P11" s="52"/>
      <c r="Q11" s="87"/>
      <c r="R11" s="52"/>
    </row>
    <row r="12" spans="1:18" s="80" customFormat="1" ht="27.6" x14ac:dyDescent="0.25">
      <c r="A12" s="76"/>
      <c r="B12" s="77"/>
      <c r="C12" s="77" t="str">
        <f>'DMCV CV3 - NVTQ'!C11</f>
        <v>Thủ quỹ của Phòng VHXH.</v>
      </c>
      <c r="D12" s="77"/>
      <c r="E12" s="77"/>
      <c r="F12" s="78">
        <f>'DMCV CV3 - NVTQ'!H11</f>
        <v>0</v>
      </c>
      <c r="G12" s="88">
        <f>'DMCV CV3 - NVTQ'!I11</f>
        <v>1</v>
      </c>
      <c r="H12" s="78" t="str">
        <f>'DMCV CV3 - NVTQ'!J11</f>
        <v>Hàng ngày</v>
      </c>
      <c r="I12" s="76">
        <f>'DMCV CV3 - NVTQ'!M11</f>
        <v>0</v>
      </c>
      <c r="J12" s="78">
        <f t="shared" ref="J12:J48" si="0">I12*G12</f>
        <v>0</v>
      </c>
      <c r="K12" s="88">
        <v>1</v>
      </c>
      <c r="L12" s="79">
        <f t="shared" ref="L12:L48" si="1">K12/G12*J12</f>
        <v>0</v>
      </c>
      <c r="M12" s="88">
        <v>1</v>
      </c>
      <c r="N12" s="79">
        <f t="shared" ref="N12:N48" si="2">M12/G12*J12</f>
        <v>0</v>
      </c>
      <c r="O12" s="88">
        <v>1</v>
      </c>
      <c r="P12" s="79">
        <f t="shared" ref="P12:P48" si="3">O12/G12*J12</f>
        <v>0</v>
      </c>
      <c r="Q12" s="88">
        <v>1</v>
      </c>
      <c r="R12" s="79">
        <f t="shared" ref="R12:R48" si="4">Q12/G12*J12</f>
        <v>0</v>
      </c>
    </row>
    <row r="13" spans="1:18" x14ac:dyDescent="0.25">
      <c r="A13" s="1"/>
      <c r="B13" s="46" t="str">
        <f>'DMCV CV3 - NVTQ'!B12</f>
        <v>Lĩnh vực Nội vụ</v>
      </c>
      <c r="C13" s="46"/>
      <c r="D13" s="46"/>
      <c r="E13" s="46"/>
      <c r="F13" s="2"/>
      <c r="G13" s="87"/>
      <c r="H13" s="2"/>
      <c r="I13" s="1"/>
      <c r="J13" s="2"/>
      <c r="K13" s="87"/>
      <c r="L13" s="52"/>
      <c r="M13" s="87"/>
      <c r="N13" s="52"/>
      <c r="O13" s="87"/>
      <c r="P13" s="52"/>
      <c r="Q13" s="87"/>
      <c r="R13" s="52"/>
    </row>
    <row r="14" spans="1:18" s="80" customFormat="1" x14ac:dyDescent="0.25">
      <c r="A14" s="76"/>
      <c r="B14" s="77"/>
      <c r="C14" s="77" t="str">
        <f>'DMCV CV3 - NVTQ'!C13</f>
        <v>Tổ chức hành chính, sự nghiệp nhà nước;</v>
      </c>
      <c r="D14" s="77"/>
      <c r="E14" s="77"/>
      <c r="F14" s="78"/>
      <c r="G14" s="88"/>
      <c r="H14" s="78"/>
      <c r="I14" s="76"/>
      <c r="J14" s="78"/>
      <c r="K14" s="88"/>
      <c r="L14" s="79"/>
      <c r="M14" s="88"/>
      <c r="N14" s="79"/>
      <c r="O14" s="88"/>
      <c r="P14" s="79"/>
      <c r="Q14" s="88"/>
      <c r="R14" s="79"/>
    </row>
    <row r="15" spans="1:18" s="80" customFormat="1" x14ac:dyDescent="0.25">
      <c r="A15" s="76"/>
      <c r="B15" s="77"/>
      <c r="C15" s="81"/>
      <c r="D15" s="81" t="str">
        <f>'DMCV CV3 - NVTQ'!D14</f>
        <v>Thông báo có tính chuyên môn nghiệp vụ</v>
      </c>
      <c r="E15" s="81"/>
      <c r="F15" s="78"/>
      <c r="G15" s="88"/>
      <c r="H15" s="78"/>
      <c r="I15" s="76"/>
      <c r="J15" s="78"/>
      <c r="K15" s="88"/>
      <c r="L15" s="79"/>
      <c r="M15" s="88"/>
      <c r="N15" s="79"/>
      <c r="O15" s="88"/>
      <c r="P15" s="79"/>
      <c r="Q15" s="88"/>
      <c r="R15" s="79"/>
    </row>
    <row r="16" spans="1:18" s="80" customFormat="1" ht="69" x14ac:dyDescent="0.25">
      <c r="A16" s="76"/>
      <c r="B16" s="77"/>
      <c r="C16" s="81"/>
      <c r="D16" s="81"/>
      <c r="E16" s="82" t="str">
        <f>'DMCV CV3 - NVTQ'!E15</f>
        <v>Có tổng hợp, xử lý số liệu chuyên môn nghiệp vụ, như: Thông báo tuyển dụng; Thông báo kết quả tuyển dụng; thông báo nghỉ hưu; thông báo đánh giá, xếp loại cán bộ, công chức, viên chức; thông báo kết quả…</v>
      </c>
      <c r="F16" s="78" t="str">
        <f>'DMCV CV3 - NVTQ'!H15</f>
        <v>Thông báo</v>
      </c>
      <c r="G16" s="88">
        <f>'DMCV CV3 - NVTQ'!I15</f>
        <v>1</v>
      </c>
      <c r="H16" s="78">
        <f>'DMCV CV3 - NVTQ'!J15</f>
        <v>0</v>
      </c>
      <c r="I16" s="76">
        <f>'DMCV CV3 - NVTQ'!M15</f>
        <v>6</v>
      </c>
      <c r="J16" s="78">
        <f t="shared" si="0"/>
        <v>6</v>
      </c>
      <c r="K16" s="88">
        <v>1</v>
      </c>
      <c r="L16" s="79">
        <f t="shared" si="1"/>
        <v>6</v>
      </c>
      <c r="M16" s="88">
        <v>1</v>
      </c>
      <c r="N16" s="79">
        <f t="shared" si="2"/>
        <v>6</v>
      </c>
      <c r="O16" s="88">
        <v>1</v>
      </c>
      <c r="P16" s="79">
        <f t="shared" si="3"/>
        <v>6</v>
      </c>
      <c r="Q16" s="88">
        <v>1</v>
      </c>
      <c r="R16" s="79">
        <f t="shared" si="4"/>
        <v>6</v>
      </c>
    </row>
    <row r="17" spans="1:18" s="80" customFormat="1" x14ac:dyDescent="0.25">
      <c r="A17" s="76"/>
      <c r="B17" s="77"/>
      <c r="C17" s="81"/>
      <c r="D17" s="81" t="str">
        <f>'DMCV CV3 - NVTQ'!D16</f>
        <v>Biên bản ghi nhận, xác lập các sự việc đơn giản trong phạm vi cơ quan, đơn vị, địa phương</v>
      </c>
      <c r="E17" s="81"/>
      <c r="F17" s="78"/>
      <c r="G17" s="88"/>
      <c r="H17" s="78"/>
      <c r="I17" s="76"/>
      <c r="J17" s="78"/>
      <c r="K17" s="88"/>
      <c r="L17" s="79"/>
      <c r="M17" s="88"/>
      <c r="N17" s="79"/>
      <c r="O17" s="88"/>
      <c r="P17" s="79"/>
      <c r="Q17" s="88"/>
      <c r="R17" s="79"/>
    </row>
    <row r="18" spans="1:18" s="80" customFormat="1" ht="55.2" x14ac:dyDescent="0.25">
      <c r="A18" s="76"/>
      <c r="B18" s="77"/>
      <c r="C18" s="81"/>
      <c r="D18" s="81"/>
      <c r="E18" s="82" t="str">
        <f>'DMCV CV3 - NVTQ'!E17</f>
        <v>Biên bản ghi nhận trực tiếp một sự việc cụ thể, phạm vi hẹp, không đi sâu phân tích: Biên bản bàn giao tài liệu, hồ sơ; biên bản niêm phong; biên bản xác định hiện trạng…</v>
      </c>
      <c r="F18" s="78" t="str">
        <f>'DMCV CV3 - NVTQ'!H17</f>
        <v>Biên bản</v>
      </c>
      <c r="G18" s="88">
        <f>'DMCV CV3 - NVTQ'!I17</f>
        <v>1</v>
      </c>
      <c r="H18" s="78">
        <f>'DMCV CV3 - NVTQ'!J17</f>
        <v>0</v>
      </c>
      <c r="I18" s="76">
        <f>'DMCV CV3 - NVTQ'!M17</f>
        <v>1</v>
      </c>
      <c r="J18" s="78">
        <f t="shared" si="0"/>
        <v>1</v>
      </c>
      <c r="K18" s="88">
        <v>1</v>
      </c>
      <c r="L18" s="79">
        <f t="shared" si="1"/>
        <v>1</v>
      </c>
      <c r="M18" s="88">
        <v>1</v>
      </c>
      <c r="N18" s="79">
        <f t="shared" si="2"/>
        <v>1</v>
      </c>
      <c r="O18" s="88">
        <v>1</v>
      </c>
      <c r="P18" s="79">
        <f t="shared" si="3"/>
        <v>1</v>
      </c>
      <c r="Q18" s="88">
        <v>1</v>
      </c>
      <c r="R18" s="79">
        <f t="shared" si="4"/>
        <v>1</v>
      </c>
    </row>
    <row r="19" spans="1:18" s="80" customFormat="1" x14ac:dyDescent="0.25">
      <c r="A19" s="76"/>
      <c r="B19" s="77"/>
      <c r="C19" s="81"/>
      <c r="D19" s="81" t="str">
        <f>'DMCV CV3 - NVTQ'!D18</f>
        <v>Biên bản ghi nhận quá trình và kết quả thực hiện công việc</v>
      </c>
      <c r="E19" s="81"/>
      <c r="F19" s="78"/>
      <c r="G19" s="88"/>
      <c r="H19" s="78"/>
      <c r="I19" s="76"/>
      <c r="J19" s="78"/>
      <c r="K19" s="88"/>
      <c r="L19" s="79"/>
      <c r="M19" s="88"/>
      <c r="N19" s="79"/>
      <c r="O19" s="88"/>
      <c r="P19" s="79"/>
      <c r="Q19" s="88"/>
      <c r="R19" s="79"/>
    </row>
    <row r="20" spans="1:18" s="80" customFormat="1" ht="69" x14ac:dyDescent="0.25">
      <c r="A20" s="76"/>
      <c r="B20" s="77"/>
      <c r="C20" s="81"/>
      <c r="D20" s="81"/>
      <c r="E20" s="82" t="str">
        <f>'DMCV CV3 - NVTQ'!E19</f>
        <v>Biên bản phản ánh diễn biến; có thể ghi nhận nhiều ý kiến: Biên bản họp giao ban, biên bản họp xét nâng lương, biên bản họp xét thi đua - khen thưởng, biên bản họp hội đồng tuyển dụng, biên bản họp hội đồng xét sáng kiến, biên bản kiểm tra…</v>
      </c>
      <c r="F20" s="78" t="str">
        <f>'DMCV CV3 - NVTQ'!H19</f>
        <v>Biên bản</v>
      </c>
      <c r="G20" s="88">
        <f>'DMCV CV3 - NVTQ'!I19</f>
        <v>1</v>
      </c>
      <c r="H20" s="78">
        <f>'DMCV CV3 - NVTQ'!J19</f>
        <v>0</v>
      </c>
      <c r="I20" s="76">
        <f>'DMCV CV3 - NVTQ'!M19</f>
        <v>4</v>
      </c>
      <c r="J20" s="78">
        <f t="shared" si="0"/>
        <v>4</v>
      </c>
      <c r="K20" s="88">
        <v>1</v>
      </c>
      <c r="L20" s="79">
        <f t="shared" si="1"/>
        <v>4</v>
      </c>
      <c r="M20" s="88">
        <v>1</v>
      </c>
      <c r="N20" s="79">
        <f t="shared" si="2"/>
        <v>4</v>
      </c>
      <c r="O20" s="88">
        <v>1</v>
      </c>
      <c r="P20" s="79">
        <f t="shared" si="3"/>
        <v>4</v>
      </c>
      <c r="Q20" s="88">
        <v>1</v>
      </c>
      <c r="R20" s="79">
        <f t="shared" si="4"/>
        <v>4</v>
      </c>
    </row>
    <row r="21" spans="1:18" s="80" customFormat="1" x14ac:dyDescent="0.25">
      <c r="A21" s="76"/>
      <c r="B21" s="77"/>
      <c r="C21" s="81"/>
      <c r="D21" s="81" t="str">
        <f>'DMCV CV3 - NVTQ'!D20</f>
        <v>Báo cáo cung cấp thông tin, số liệu, sự vụ đơn giản</v>
      </c>
      <c r="E21" s="81"/>
      <c r="F21" s="78"/>
      <c r="G21" s="88"/>
      <c r="H21" s="78"/>
      <c r="I21" s="76"/>
      <c r="J21" s="78"/>
      <c r="K21" s="88"/>
      <c r="L21" s="79"/>
      <c r="M21" s="88"/>
      <c r="N21" s="79"/>
      <c r="O21" s="88"/>
      <c r="P21" s="79"/>
      <c r="Q21" s="88"/>
      <c r="R21" s="79"/>
    </row>
    <row r="22" spans="1:18" s="80" customFormat="1" ht="55.2" x14ac:dyDescent="0.25">
      <c r="A22" s="76"/>
      <c r="B22" s="77"/>
      <c r="C22" s="81"/>
      <c r="D22" s="81"/>
      <c r="E22" s="82" t="str">
        <f>'DMCV CV3 - NVTQ'!E21</f>
        <v>Báo cáo nhanh; nội dung báo cáo ngắn gọn, chủ yếu là số liệu, tình hình; thường mang tính định kỳ hoặc đột xuất đơn giản: báo cáo nhanh, báo cáo tuần, tháng, báo cáo cung cấp số liệu…</v>
      </c>
      <c r="F22" s="78" t="str">
        <f>'DMCV CV3 - NVTQ'!H21</f>
        <v>Báo cáo</v>
      </c>
      <c r="G22" s="88">
        <f>'DMCV CV3 - NVTQ'!I21</f>
        <v>1</v>
      </c>
      <c r="H22" s="78">
        <f>'DMCV CV3 - NVTQ'!J21</f>
        <v>0</v>
      </c>
      <c r="I22" s="76">
        <f>'DMCV CV3 - NVTQ'!M21</f>
        <v>5</v>
      </c>
      <c r="J22" s="78">
        <f t="shared" si="0"/>
        <v>5</v>
      </c>
      <c r="K22" s="88">
        <v>1</v>
      </c>
      <c r="L22" s="79">
        <f t="shared" si="1"/>
        <v>5</v>
      </c>
      <c r="M22" s="88">
        <v>1</v>
      </c>
      <c r="N22" s="79">
        <f t="shared" si="2"/>
        <v>5</v>
      </c>
      <c r="O22" s="88">
        <v>1</v>
      </c>
      <c r="P22" s="79">
        <f t="shared" si="3"/>
        <v>5</v>
      </c>
      <c r="Q22" s="88">
        <v>1</v>
      </c>
      <c r="R22" s="79">
        <f t="shared" si="4"/>
        <v>5</v>
      </c>
    </row>
    <row r="23" spans="1:18" s="80" customFormat="1" x14ac:dyDescent="0.25">
      <c r="A23" s="76"/>
      <c r="B23" s="77"/>
      <c r="C23" s="81"/>
      <c r="D23" s="81" t="str">
        <f>'DMCV CV3 - NVTQ'!D22</f>
        <v>Báo cáo khó khăn, vướng mắc theo nhiệm vụ được giao (Về tiến độ chương trình, dự án, kế hoạch.., )</v>
      </c>
      <c r="E23" s="81"/>
      <c r="F23" s="78"/>
      <c r="G23" s="88"/>
      <c r="H23" s="78"/>
      <c r="I23" s="76"/>
      <c r="J23" s="78"/>
      <c r="K23" s="88"/>
      <c r="L23" s="79"/>
      <c r="M23" s="88"/>
      <c r="N23" s="79"/>
      <c r="O23" s="88"/>
      <c r="P23" s="79"/>
      <c r="Q23" s="88"/>
      <c r="R23" s="79"/>
    </row>
    <row r="24" spans="1:18" s="80" customFormat="1" ht="41.4" x14ac:dyDescent="0.25">
      <c r="A24" s="76"/>
      <c r="B24" s="77"/>
      <c r="C24" s="81"/>
      <c r="D24" s="81"/>
      <c r="E24" s="82" t="str">
        <f>'DMCV CV3 - NVTQ'!E23</f>
        <v>Báo cáo cấp thẩm quyền về những khó khăn, vướng mắc trong thực hiện nhiệm vụ; kiến nghị đề xuất giải pháp thực hiện</v>
      </c>
      <c r="F24" s="78" t="str">
        <f>'DMCV CV3 - NVTQ'!H23</f>
        <v>Báo cáo</v>
      </c>
      <c r="G24" s="88">
        <f>'DMCV CV3 - NVTQ'!I23</f>
        <v>1</v>
      </c>
      <c r="H24" s="78">
        <f>'DMCV CV3 - NVTQ'!J23</f>
        <v>0</v>
      </c>
      <c r="I24" s="76">
        <f>'DMCV CV3 - NVTQ'!M23</f>
        <v>16</v>
      </c>
      <c r="J24" s="78">
        <f t="shared" si="0"/>
        <v>16</v>
      </c>
      <c r="K24" s="88">
        <v>1</v>
      </c>
      <c r="L24" s="79">
        <f t="shared" si="1"/>
        <v>16</v>
      </c>
      <c r="M24" s="88">
        <v>1</v>
      </c>
      <c r="N24" s="79">
        <f t="shared" si="2"/>
        <v>16</v>
      </c>
      <c r="O24" s="88">
        <v>1</v>
      </c>
      <c r="P24" s="79">
        <f t="shared" si="3"/>
        <v>16</v>
      </c>
      <c r="Q24" s="88">
        <v>1</v>
      </c>
      <c r="R24" s="79">
        <f t="shared" si="4"/>
        <v>16</v>
      </c>
    </row>
    <row r="25" spans="1:18" s="80" customFormat="1" ht="13.8" customHeight="1" x14ac:dyDescent="0.25">
      <c r="A25" s="76"/>
      <c r="B25" s="77"/>
      <c r="C25" s="81"/>
      <c r="D25" s="81" t="str">
        <f>'DMCV CV3 - NVTQ'!D24</f>
        <v>Báo cáo tổng hợp, phân tích số liệu, cung cấp thông tin trong phạm vi cơ quan, đơn vị</v>
      </c>
      <c r="E25" s="81"/>
      <c r="F25" s="78"/>
      <c r="G25" s="88"/>
      <c r="H25" s="78"/>
      <c r="I25" s="76"/>
      <c r="J25" s="78"/>
      <c r="K25" s="88"/>
      <c r="L25" s="79"/>
      <c r="M25" s="88"/>
      <c r="N25" s="79"/>
      <c r="O25" s="88"/>
      <c r="P25" s="79"/>
      <c r="Q25" s="88"/>
      <c r="R25" s="79"/>
    </row>
    <row r="26" spans="1:18" s="80" customFormat="1" ht="27.6" x14ac:dyDescent="0.25">
      <c r="A26" s="76"/>
      <c r="B26" s="77"/>
      <c r="C26" s="81"/>
      <c r="D26" s="81"/>
      <c r="E26" s="82" t="str">
        <f>'DMCV CV3 - NVTQ'!E25</f>
        <v>Báo cáo quý, năm, sơ kết, tổng kết trong phạm vi cơ quan, đơn vị…</v>
      </c>
      <c r="F26" s="78" t="str">
        <f>'DMCV CV3 - NVTQ'!H25</f>
        <v>Báo cáo</v>
      </c>
      <c r="G26" s="88">
        <f>'DMCV CV3 - NVTQ'!I25</f>
        <v>1</v>
      </c>
      <c r="H26" s="78">
        <f>'DMCV CV3 - NVTQ'!J25</f>
        <v>0</v>
      </c>
      <c r="I26" s="76">
        <f>'DMCV CV3 - NVTQ'!M25</f>
        <v>12</v>
      </c>
      <c r="J26" s="78">
        <f t="shared" si="0"/>
        <v>12</v>
      </c>
      <c r="K26" s="88">
        <v>1</v>
      </c>
      <c r="L26" s="79">
        <f t="shared" si="1"/>
        <v>12</v>
      </c>
      <c r="M26" s="88">
        <v>1</v>
      </c>
      <c r="N26" s="79">
        <f t="shared" si="2"/>
        <v>12</v>
      </c>
      <c r="O26" s="88">
        <v>1</v>
      </c>
      <c r="P26" s="79">
        <f t="shared" si="3"/>
        <v>12</v>
      </c>
      <c r="Q26" s="88">
        <v>1</v>
      </c>
      <c r="R26" s="79">
        <f t="shared" si="4"/>
        <v>12</v>
      </c>
    </row>
    <row r="27" spans="1:18" s="80" customFormat="1" x14ac:dyDescent="0.25">
      <c r="A27" s="76"/>
      <c r="B27" s="77"/>
      <c r="C27" s="81"/>
      <c r="D27" s="81" t="str">
        <f>'DMCV CV3 - NVTQ'!D26</f>
        <v>Xây dựng đề án trong phạm vi cơ quan, đơn vị</v>
      </c>
      <c r="E27" s="81"/>
      <c r="F27" s="78"/>
      <c r="G27" s="88"/>
      <c r="H27" s="78"/>
      <c r="I27" s="76"/>
      <c r="J27" s="78"/>
      <c r="K27" s="88"/>
      <c r="L27" s="79"/>
      <c r="M27" s="88"/>
      <c r="N27" s="79"/>
      <c r="O27" s="88"/>
      <c r="P27" s="79"/>
      <c r="Q27" s="88"/>
      <c r="R27" s="79"/>
    </row>
    <row r="28" spans="1:18" s="80" customFormat="1" ht="41.4" x14ac:dyDescent="0.25">
      <c r="A28" s="76"/>
      <c r="B28" s="77"/>
      <c r="C28" s="81"/>
      <c r="D28" s="81"/>
      <c r="E28" s="82" t="str">
        <f>'DMCV CV3 - NVTQ'!E27</f>
        <v>Đề án vị trí việc làm, đề án xét thăng hạng, nâng ngạch; Đề án xây dựng văn hóa công sở và đạo đức công vụ</v>
      </c>
      <c r="F28" s="78" t="str">
        <f>'DMCV CV3 - NVTQ'!H27</f>
        <v>Đề án</v>
      </c>
      <c r="G28" s="88">
        <f>'DMCV CV3 - NVTQ'!I27</f>
        <v>1</v>
      </c>
      <c r="H28" s="78">
        <f>'DMCV CV3 - NVTQ'!J27</f>
        <v>0</v>
      </c>
      <c r="I28" s="76">
        <f>'DMCV CV3 - NVTQ'!M27</f>
        <v>26</v>
      </c>
      <c r="J28" s="78">
        <f t="shared" si="0"/>
        <v>26</v>
      </c>
      <c r="K28" s="88">
        <v>1</v>
      </c>
      <c r="L28" s="79">
        <f t="shared" si="1"/>
        <v>26</v>
      </c>
      <c r="M28" s="88">
        <v>1</v>
      </c>
      <c r="N28" s="79">
        <f t="shared" si="2"/>
        <v>26</v>
      </c>
      <c r="O28" s="88">
        <v>1</v>
      </c>
      <c r="P28" s="79">
        <f t="shared" si="3"/>
        <v>26</v>
      </c>
      <c r="Q28" s="88">
        <v>1</v>
      </c>
      <c r="R28" s="79">
        <f t="shared" si="4"/>
        <v>26</v>
      </c>
    </row>
    <row r="29" spans="1:18" s="80" customFormat="1" x14ac:dyDescent="0.25">
      <c r="A29" s="76"/>
      <c r="B29" s="77"/>
      <c r="C29" s="81"/>
      <c r="D29" s="81" t="str">
        <f>'DMCV CV3 - NVTQ'!D28</f>
        <v>Tờ trình xin ý kiến các nhiệm vụ thường xuyên, đơn giản theo quy định trong phạm vi cơ quan, đơn vị; Tờ trình đề nghị phê duyệt, ký quyết định hành chính cơ bản, văn bản có nội dung, phạm vi ảnh hưởng nhỏ</v>
      </c>
      <c r="E29" s="81"/>
      <c r="F29" s="78"/>
      <c r="G29" s="88"/>
      <c r="H29" s="78"/>
      <c r="I29" s="76"/>
      <c r="J29" s="78"/>
      <c r="K29" s="88"/>
      <c r="L29" s="79"/>
      <c r="M29" s="88"/>
      <c r="N29" s="79"/>
      <c r="O29" s="88"/>
      <c r="P29" s="79"/>
      <c r="Q29" s="88"/>
      <c r="R29" s="79"/>
    </row>
    <row r="30" spans="1:18" s="80" customFormat="1" ht="27.6" x14ac:dyDescent="0.25">
      <c r="A30" s="76"/>
      <c r="B30" s="77"/>
      <c r="C30" s="81"/>
      <c r="D30" s="81"/>
      <c r="E30" s="82" t="str">
        <f>'DMCV CV3 - NVTQ'!E29</f>
        <v>Tờ trình đơn giản, thường xuyên, công việc lặp lại: mua sắm, nâng lương thường xuyên…</v>
      </c>
      <c r="F30" s="78" t="str">
        <f>'DMCV CV3 - NVTQ'!H29</f>
        <v>Tờ trình</v>
      </c>
      <c r="G30" s="88">
        <f>'DMCV CV3 - NVTQ'!I29</f>
        <v>1</v>
      </c>
      <c r="H30" s="78">
        <f>'DMCV CV3 - NVTQ'!J29</f>
        <v>0</v>
      </c>
      <c r="I30" s="76">
        <f>'DMCV CV3 - NVTQ'!M29</f>
        <v>4</v>
      </c>
      <c r="J30" s="78">
        <f t="shared" si="0"/>
        <v>4</v>
      </c>
      <c r="K30" s="88">
        <v>1</v>
      </c>
      <c r="L30" s="79">
        <f t="shared" si="1"/>
        <v>4</v>
      </c>
      <c r="M30" s="88">
        <v>1</v>
      </c>
      <c r="N30" s="79">
        <f t="shared" si="2"/>
        <v>4</v>
      </c>
      <c r="O30" s="88">
        <v>1</v>
      </c>
      <c r="P30" s="79">
        <f t="shared" si="3"/>
        <v>4</v>
      </c>
      <c r="Q30" s="88">
        <v>1</v>
      </c>
      <c r="R30" s="79">
        <f t="shared" si="4"/>
        <v>4</v>
      </c>
    </row>
    <row r="31" spans="1:18" s="80" customFormat="1" x14ac:dyDescent="0.25">
      <c r="A31" s="76"/>
      <c r="B31" s="77"/>
      <c r="C31" s="81"/>
      <c r="D31" s="81" t="str">
        <f>'DMCV CV3 - NVTQ'!D30</f>
        <v>Quyết định hành chính cá biệt về chế độ, chính sách, công tác cán bộ, khen thưởng, kỷ luật</v>
      </c>
      <c r="E31" s="81"/>
      <c r="F31" s="78"/>
      <c r="G31" s="88"/>
      <c r="H31" s="78"/>
      <c r="I31" s="76"/>
      <c r="J31" s="78"/>
      <c r="K31" s="88"/>
      <c r="L31" s="79"/>
      <c r="M31" s="88"/>
      <c r="N31" s="79"/>
      <c r="O31" s="88"/>
      <c r="P31" s="79"/>
      <c r="Q31" s="88"/>
      <c r="R31" s="79"/>
    </row>
    <row r="32" spans="1:18" s="80" customFormat="1" ht="82.8" x14ac:dyDescent="0.25">
      <c r="A32" s="76"/>
      <c r="B32" s="77"/>
      <c r="C32" s="81"/>
      <c r="D32" s="81"/>
      <c r="E32" s="82" t="str">
        <f>'DMCV CV3 - NVTQ'!E31</f>
        <v>Quyết định nâng bậc lương thường xuyên, nâng bậc lương trước thời hạn; Quyết định cử cán bộ, công chức, viên chức tham gia đào tạo, bồi dưỡng; Quyết định bổ nhiệm, luân chuyển, điều động, biệt phái; Quyết định xử lý kỷ luật, Quyết định thanh tra, Quyết định kiểm tra, Quyết định thành lập đoàn…</v>
      </c>
      <c r="F32" s="78" t="str">
        <f>'DMCV CV3 - NVTQ'!H31</f>
        <v>Quyết định</v>
      </c>
      <c r="G32" s="88">
        <f>'DMCV CV3 - NVTQ'!I31</f>
        <v>1</v>
      </c>
      <c r="H32" s="78">
        <f>'DMCV CV3 - NVTQ'!J31</f>
        <v>0</v>
      </c>
      <c r="I32" s="76">
        <f>'DMCV CV3 - NVTQ'!M31</f>
        <v>4</v>
      </c>
      <c r="J32" s="78">
        <f t="shared" si="0"/>
        <v>4</v>
      </c>
      <c r="K32" s="88">
        <v>1</v>
      </c>
      <c r="L32" s="79">
        <f t="shared" si="1"/>
        <v>4</v>
      </c>
      <c r="M32" s="88">
        <v>1</v>
      </c>
      <c r="N32" s="79">
        <f t="shared" si="2"/>
        <v>4</v>
      </c>
      <c r="O32" s="88">
        <v>1</v>
      </c>
      <c r="P32" s="79">
        <f t="shared" si="3"/>
        <v>4</v>
      </c>
      <c r="Q32" s="88">
        <v>1</v>
      </c>
      <c r="R32" s="79">
        <f t="shared" si="4"/>
        <v>4</v>
      </c>
    </row>
    <row r="33" spans="1:18" s="80" customFormat="1" x14ac:dyDescent="0.25">
      <c r="A33" s="76"/>
      <c r="B33" s="77"/>
      <c r="C33" s="81"/>
      <c r="D33" s="81" t="str">
        <f>'DMCV CV3 - NVTQ'!D32</f>
        <v>Văn bản triển khai chuyên môn nghiệp vụ trong phạm vi cơ quan đơn vị</v>
      </c>
      <c r="E33" s="81"/>
      <c r="F33" s="78"/>
      <c r="G33" s="88"/>
      <c r="H33" s="78"/>
      <c r="I33" s="76"/>
      <c r="J33" s="78"/>
      <c r="K33" s="88"/>
      <c r="L33" s="79"/>
      <c r="M33" s="88"/>
      <c r="N33" s="79"/>
      <c r="O33" s="88"/>
      <c r="P33" s="79"/>
      <c r="Q33" s="88"/>
      <c r="R33" s="79"/>
    </row>
    <row r="34" spans="1:18" s="80" customFormat="1" ht="41.4" x14ac:dyDescent="0.25">
      <c r="A34" s="76"/>
      <c r="B34" s="77"/>
      <c r="C34" s="81"/>
      <c r="D34" s="81"/>
      <c r="E34" s="82" t="str">
        <f>'DMCV CV3 - NVTQ'!E33</f>
        <v>Triển khai rà soát thủ tục hành chính trong nội bộ cơ quan; triển khai rà soát, xây dựng đề án vị trí việc làm…</v>
      </c>
      <c r="F34" s="78" t="str">
        <f>'DMCV CV3 - NVTQ'!H33</f>
        <v>Công văn</v>
      </c>
      <c r="G34" s="88">
        <f>'DMCV CV3 - NVTQ'!I33</f>
        <v>1</v>
      </c>
      <c r="H34" s="78">
        <f>'DMCV CV3 - NVTQ'!J33</f>
        <v>0</v>
      </c>
      <c r="I34" s="76">
        <f>'DMCV CV3 - NVTQ'!M33</f>
        <v>4</v>
      </c>
      <c r="J34" s="78">
        <f t="shared" si="0"/>
        <v>4</v>
      </c>
      <c r="K34" s="88">
        <v>1</v>
      </c>
      <c r="L34" s="79">
        <f t="shared" si="1"/>
        <v>4</v>
      </c>
      <c r="M34" s="88">
        <v>1</v>
      </c>
      <c r="N34" s="79">
        <f t="shared" si="2"/>
        <v>4</v>
      </c>
      <c r="O34" s="88">
        <v>1</v>
      </c>
      <c r="P34" s="79">
        <f t="shared" si="3"/>
        <v>4</v>
      </c>
      <c r="Q34" s="88">
        <v>1</v>
      </c>
      <c r="R34" s="79">
        <f t="shared" si="4"/>
        <v>4</v>
      </c>
    </row>
    <row r="35" spans="1:18" s="80" customFormat="1" x14ac:dyDescent="0.25">
      <c r="A35" s="76"/>
      <c r="B35" s="77"/>
      <c r="C35" s="77" t="str">
        <f>'DMCV CV3 - NVTQ'!C34</f>
        <v xml:space="preserve">Cán bộ, công chức, viên chức; </v>
      </c>
      <c r="D35" s="77"/>
      <c r="E35" s="77"/>
      <c r="F35" s="78"/>
      <c r="G35" s="88"/>
      <c r="H35" s="78"/>
      <c r="I35" s="76"/>
      <c r="J35" s="78"/>
      <c r="K35" s="88"/>
      <c r="L35" s="79"/>
      <c r="M35" s="88"/>
      <c r="N35" s="79"/>
      <c r="O35" s="88"/>
      <c r="P35" s="79"/>
      <c r="Q35" s="88"/>
      <c r="R35" s="79"/>
    </row>
    <row r="36" spans="1:18" s="80" customFormat="1" x14ac:dyDescent="0.25">
      <c r="A36" s="76"/>
      <c r="B36" s="77"/>
      <c r="C36" s="81"/>
      <c r="D36" s="81" t="str">
        <f>'DMCV CV3 - NVTQ'!D35</f>
        <v xml:space="preserve">Quản lý Hồ sơ và Dữ liệu Cán bộ, Công chức
</v>
      </c>
      <c r="E36" s="81"/>
      <c r="F36" s="78"/>
      <c r="G36" s="88"/>
      <c r="H36" s="78"/>
      <c r="I36" s="76"/>
      <c r="J36" s="78"/>
      <c r="K36" s="88"/>
      <c r="L36" s="79"/>
      <c r="M36" s="88"/>
      <c r="N36" s="79"/>
      <c r="O36" s="88"/>
      <c r="P36" s="79"/>
      <c r="Q36" s="88"/>
      <c r="R36" s="79"/>
    </row>
    <row r="37" spans="1:18" s="80" customFormat="1" ht="69" x14ac:dyDescent="0.25">
      <c r="A37" s="76"/>
      <c r="B37" s="77"/>
      <c r="C37" s="81"/>
      <c r="D37" s="81"/>
      <c r="E37" s="82" t="str">
        <f>'DMCV CV3 - NVTQ'!E36</f>
        <v>- Vận hành Cơ sở dữ liệu Quốc gia: Trực tiếp cập nhật hằng ngày, đồng bộ hóa 100% biến động (lương, bằng cấp, khen thưởng, kỷ luật) của cán bộ, công chức xã lên Phần mềm quản lý cán bộ, công chức quốc gia.</v>
      </c>
      <c r="F37" s="78" t="str">
        <f>'DMCV CV3 - NVTQ'!H36</f>
        <v>Báo cáo, Công văn, Kế hoạch, …</v>
      </c>
      <c r="G37" s="88">
        <f>'DMCV CV3 - NVTQ'!I36</f>
        <v>1</v>
      </c>
      <c r="H37" s="78">
        <f>'DMCV CV3 - NVTQ'!J36</f>
        <v>0</v>
      </c>
      <c r="I37" s="76">
        <f>'DMCV CV3 - NVTQ'!M36</f>
        <v>28</v>
      </c>
      <c r="J37" s="78">
        <f t="shared" si="0"/>
        <v>28</v>
      </c>
      <c r="K37" s="88">
        <v>1</v>
      </c>
      <c r="L37" s="79">
        <f t="shared" si="1"/>
        <v>28</v>
      </c>
      <c r="M37" s="88">
        <v>1</v>
      </c>
      <c r="N37" s="79">
        <f t="shared" si="2"/>
        <v>28</v>
      </c>
      <c r="O37" s="88">
        <v>1</v>
      </c>
      <c r="P37" s="79">
        <f t="shared" si="3"/>
        <v>28</v>
      </c>
      <c r="Q37" s="88">
        <v>1</v>
      </c>
      <c r="R37" s="79">
        <f t="shared" si="4"/>
        <v>28</v>
      </c>
    </row>
    <row r="38" spans="1:18" s="80" customFormat="1" ht="69" x14ac:dyDescent="0.25">
      <c r="A38" s="76"/>
      <c r="B38" s="77"/>
      <c r="C38" s="81"/>
      <c r="D38" s="81"/>
      <c r="E38" s="82" t="str">
        <f>'DMCV CV3 - NVTQ'!E37</f>
        <v>- Lập và lưu trữ hồ sơ giấy: Tiếp nhận, sắp xếp, bổ sung các thành phần hồ sơ lý lịch (mẫu 2C), bản kê khai tài sản, nhận xét đảng viên nơi cư trú của cán bộ, công chức và người hoạt động không chuyên trách.</v>
      </c>
      <c r="F38" s="78"/>
      <c r="G38" s="88"/>
      <c r="H38" s="78"/>
      <c r="I38" s="76"/>
      <c r="J38" s="78"/>
      <c r="K38" s="88"/>
      <c r="L38" s="79"/>
      <c r="M38" s="88"/>
      <c r="N38" s="79"/>
      <c r="O38" s="88"/>
      <c r="P38" s="79"/>
      <c r="Q38" s="88"/>
      <c r="R38" s="79"/>
    </row>
    <row r="39" spans="1:18" s="80" customFormat="1" x14ac:dyDescent="0.25">
      <c r="A39" s="76"/>
      <c r="B39" s="77"/>
      <c r="C39" s="81"/>
      <c r="D39" s="81" t="str">
        <f>'DMCV CV3 - NVTQ'!D38</f>
        <v xml:space="preserve"> Về kỷ cương công vụ và đánh giá, xếp loại định kỳ</v>
      </c>
      <c r="E39" s="81"/>
      <c r="F39" s="78"/>
      <c r="G39" s="88"/>
      <c r="H39" s="78"/>
      <c r="I39" s="76"/>
      <c r="J39" s="78"/>
      <c r="K39" s="88"/>
      <c r="L39" s="79"/>
      <c r="M39" s="88"/>
      <c r="N39" s="79"/>
      <c r="O39" s="88"/>
      <c r="P39" s="79"/>
      <c r="Q39" s="88"/>
      <c r="R39" s="79"/>
    </row>
    <row r="40" spans="1:18" s="80" customFormat="1" ht="55.2" x14ac:dyDescent="0.25">
      <c r="A40" s="76"/>
      <c r="B40" s="77"/>
      <c r="C40" s="81"/>
      <c r="D40" s="81"/>
      <c r="E40" s="82" t="str">
        <f>'DMCV CV3 - NVTQ'!E39</f>
        <v>- Kiểm tra kỷ luật, kỷ cương hành chính: Trực tiếp giám sát việc chấp hành giờ giấc làm việc, đeo thẻ công chức, văn hóa ứng xử tại Bộ phận Một cửa và tại các phòng làm việc của UBND xã.</v>
      </c>
      <c r="F40" s="78" t="str">
        <f>'DMCV CV3 - NVTQ'!H39</f>
        <v>Kế hoạch, Quyết định, Báo cáo, …</v>
      </c>
      <c r="G40" s="88">
        <f>'DMCV CV3 - NVTQ'!I39</f>
        <v>1</v>
      </c>
      <c r="H40" s="78">
        <f>'DMCV CV3 - NVTQ'!J39</f>
        <v>0</v>
      </c>
      <c r="I40" s="76">
        <f>'DMCV CV3 - NVTQ'!M39</f>
        <v>24</v>
      </c>
      <c r="J40" s="78">
        <f t="shared" si="0"/>
        <v>24</v>
      </c>
      <c r="K40" s="88">
        <v>1</v>
      </c>
      <c r="L40" s="79">
        <f t="shared" si="1"/>
        <v>24</v>
      </c>
      <c r="M40" s="88">
        <v>1</v>
      </c>
      <c r="N40" s="79">
        <f t="shared" si="2"/>
        <v>24</v>
      </c>
      <c r="O40" s="88">
        <v>1</v>
      </c>
      <c r="P40" s="79">
        <f t="shared" si="3"/>
        <v>24</v>
      </c>
      <c r="Q40" s="88">
        <v>1</v>
      </c>
      <c r="R40" s="79">
        <f t="shared" si="4"/>
        <v>24</v>
      </c>
    </row>
    <row r="41" spans="1:18" s="80" customFormat="1" ht="55.2" x14ac:dyDescent="0.25">
      <c r="A41" s="76"/>
      <c r="B41" s="77"/>
      <c r="C41" s="81"/>
      <c r="D41" s="81"/>
      <c r="E41" s="82" t="str">
        <f>'DMCV CV3 - NVTQ'!E40</f>
        <v>- Đánh giá, xếp loại: triển khai, hướng dẫn cán bộ, công chức thực hiện; tổng hợp ý kiến nhận xét; chuẩn bị tài liệu cho cuộc họp đánh giá, phân loại chất lượng định kỳ.</v>
      </c>
      <c r="F41" s="78"/>
      <c r="G41" s="88"/>
      <c r="H41" s="78"/>
      <c r="I41" s="76"/>
      <c r="J41" s="78"/>
      <c r="K41" s="88"/>
      <c r="L41" s="79"/>
      <c r="M41" s="88"/>
      <c r="N41" s="79"/>
      <c r="O41" s="88"/>
      <c r="P41" s="79"/>
      <c r="Q41" s="88"/>
      <c r="R41" s="79"/>
    </row>
    <row r="42" spans="1:18" s="80" customFormat="1" ht="55.2" x14ac:dyDescent="0.25">
      <c r="A42" s="76"/>
      <c r="B42" s="77"/>
      <c r="C42" s="81"/>
      <c r="D42" s="81"/>
      <c r="E42" s="82" t="str">
        <f>'DMCV CV3 - NVTQ'!E41</f>
        <v>- Người hoạt động không chuyên trách: Tham mưu quy trình bầu chọn, tuyển chọn, ký kết thỏa thuận công việc và giải quyết chế độ phụ cấp đối với đội ngũ không chuyên trách ở xã và ở thôn/tổ dân phố.</v>
      </c>
      <c r="F42" s="78"/>
      <c r="G42" s="88"/>
      <c r="H42" s="78"/>
      <c r="I42" s="76"/>
      <c r="J42" s="78"/>
      <c r="K42" s="88"/>
      <c r="L42" s="79"/>
      <c r="M42" s="88"/>
      <c r="N42" s="79"/>
      <c r="O42" s="88"/>
      <c r="P42" s="79"/>
      <c r="Q42" s="88"/>
      <c r="R42" s="79"/>
    </row>
    <row r="43" spans="1:18" s="80" customFormat="1" x14ac:dyDescent="0.25">
      <c r="A43" s="76"/>
      <c r="B43" s="77"/>
      <c r="C43" s="81"/>
      <c r="D43" s="81" t="str">
        <f>'DMCV CV3 - NVTQ'!D42</f>
        <v>Thiết lập sơ đồ tổ chức bộ máy và vị trí việc làm</v>
      </c>
      <c r="E43" s="81"/>
      <c r="F43" s="78"/>
      <c r="G43" s="88"/>
      <c r="H43" s="78"/>
      <c r="I43" s="76"/>
      <c r="J43" s="78"/>
      <c r="K43" s="88"/>
      <c r="L43" s="79"/>
      <c r="M43" s="88"/>
      <c r="N43" s="79"/>
      <c r="O43" s="88"/>
      <c r="P43" s="79"/>
      <c r="Q43" s="88"/>
      <c r="R43" s="79"/>
    </row>
    <row r="44" spans="1:18" s="80" customFormat="1" ht="41.4" x14ac:dyDescent="0.25">
      <c r="A44" s="76"/>
      <c r="B44" s="77"/>
      <c r="C44" s="81"/>
      <c r="D44" s="81"/>
      <c r="E44" s="82" t="str">
        <f>'DMCV CV3 - NVTQ'!E43</f>
        <v>Cập nhật bản mô tả công việc, khung năng lực của từng chức danh chuyên môn theo đề án vị trí việc làm được phê duyệt.</v>
      </c>
      <c r="F44" s="78" t="str">
        <f>'DMCV CV3 - NVTQ'!H43</f>
        <v>Hồ sơ vị trí việc làm cơ quan (Bản mô tả và Khung năng lực)</v>
      </c>
      <c r="G44" s="88">
        <f>'DMCV CV3 - NVTQ'!I43</f>
        <v>1</v>
      </c>
      <c r="H44" s="78">
        <f>'DMCV CV3 - NVTQ'!J43</f>
        <v>0</v>
      </c>
      <c r="I44" s="76">
        <f>'DMCV CV3 - NVTQ'!M43</f>
        <v>34</v>
      </c>
      <c r="J44" s="78">
        <f t="shared" si="0"/>
        <v>34</v>
      </c>
      <c r="K44" s="88">
        <v>1</v>
      </c>
      <c r="L44" s="79">
        <f t="shared" si="1"/>
        <v>34</v>
      </c>
      <c r="M44" s="88">
        <v>1</v>
      </c>
      <c r="N44" s="79">
        <f t="shared" si="2"/>
        <v>34</v>
      </c>
      <c r="O44" s="88">
        <v>1</v>
      </c>
      <c r="P44" s="79">
        <f t="shared" si="3"/>
        <v>34</v>
      </c>
      <c r="Q44" s="88">
        <v>1</v>
      </c>
      <c r="R44" s="79">
        <f t="shared" si="4"/>
        <v>34</v>
      </c>
    </row>
    <row r="45" spans="1:18" s="80" customFormat="1" x14ac:dyDescent="0.25">
      <c r="A45" s="76"/>
      <c r="B45" s="77"/>
      <c r="C45" s="81"/>
      <c r="D45" s="81" t="str">
        <f>'DMCV CV3 - NVTQ'!D44</f>
        <v>Kiểm tra công vụ cơ quan</v>
      </c>
      <c r="E45" s="81"/>
      <c r="F45" s="78"/>
      <c r="G45" s="88"/>
      <c r="H45" s="78"/>
      <c r="I45" s="76"/>
      <c r="J45" s="78"/>
      <c r="K45" s="88"/>
      <c r="L45" s="79"/>
      <c r="M45" s="88"/>
      <c r="N45" s="79"/>
      <c r="O45" s="88"/>
      <c r="P45" s="79"/>
      <c r="Q45" s="88"/>
      <c r="R45" s="79"/>
    </row>
    <row r="46" spans="1:18" s="80" customFormat="1" ht="27.6" x14ac:dyDescent="0.25">
      <c r="A46" s="76"/>
      <c r="B46" s="77"/>
      <c r="C46" s="81"/>
      <c r="D46" s="81"/>
      <c r="E46" s="82" t="str">
        <f>'DMCV CV3 - NVTQ'!E45</f>
        <v>Kiểm tra việc chấp hành giờ giấc, tác phong làm việc.</v>
      </c>
      <c r="F46" s="78" t="str">
        <f>'DMCV CV3 - NVTQ'!H45</f>
        <v>Biên bản kiểm tra, Thông báo, Báo cáo, ...</v>
      </c>
      <c r="G46" s="88">
        <f>'DMCV CV3 - NVTQ'!I45</f>
        <v>1</v>
      </c>
      <c r="H46" s="78">
        <f>'DMCV CV3 - NVTQ'!J45</f>
        <v>0</v>
      </c>
      <c r="I46" s="76">
        <f>'DMCV CV3 - NVTQ'!M45</f>
        <v>20</v>
      </c>
      <c r="J46" s="78">
        <f t="shared" si="0"/>
        <v>20</v>
      </c>
      <c r="K46" s="88">
        <v>1</v>
      </c>
      <c r="L46" s="79">
        <f t="shared" si="1"/>
        <v>20</v>
      </c>
      <c r="M46" s="88">
        <v>1</v>
      </c>
      <c r="N46" s="79">
        <f t="shared" si="2"/>
        <v>20</v>
      </c>
      <c r="O46" s="88">
        <v>1</v>
      </c>
      <c r="P46" s="79">
        <f t="shared" si="3"/>
        <v>20</v>
      </c>
      <c r="Q46" s="88">
        <v>1</v>
      </c>
      <c r="R46" s="79">
        <f t="shared" si="4"/>
        <v>20</v>
      </c>
    </row>
    <row r="47" spans="1:18" s="80" customFormat="1" x14ac:dyDescent="0.25">
      <c r="A47" s="76"/>
      <c r="B47" s="77"/>
      <c r="C47" s="81"/>
      <c r="D47" s="81" t="str">
        <f>'DMCV CV3 - NVTQ'!D46</f>
        <v>Đánh giá, xếp loại CBCC</v>
      </c>
      <c r="E47" s="81"/>
      <c r="F47" s="78"/>
      <c r="G47" s="88"/>
      <c r="H47" s="78"/>
      <c r="I47" s="76"/>
      <c r="J47" s="78"/>
      <c r="K47" s="88"/>
      <c r="L47" s="79"/>
      <c r="M47" s="88"/>
      <c r="N47" s="79"/>
      <c r="O47" s="88"/>
      <c r="P47" s="79"/>
      <c r="Q47" s="88"/>
      <c r="R47" s="79"/>
    </row>
    <row r="48" spans="1:18" s="80" customFormat="1" ht="27.6" x14ac:dyDescent="0.25">
      <c r="A48" s="76"/>
      <c r="B48" s="77"/>
      <c r="C48" s="81"/>
      <c r="D48" s="81"/>
      <c r="E48" s="82" t="str">
        <f>'DMCV CV3 - NVTQ'!E47</f>
        <v>Tổng hợp phiếu chấm điểm sản phẩm toàn cơ quan cấp xã.</v>
      </c>
      <c r="F48" s="78" t="str">
        <f>'DMCV CV3 - NVTQ'!H47</f>
        <v>Quyết định phân loại chất lượng năm</v>
      </c>
      <c r="G48" s="88">
        <f>'DMCV CV3 - NVTQ'!I47</f>
        <v>1</v>
      </c>
      <c r="H48" s="78">
        <f>'DMCV CV3 - NVTQ'!J47</f>
        <v>0</v>
      </c>
      <c r="I48" s="76">
        <f>'DMCV CV3 - NVTQ'!M47</f>
        <v>36</v>
      </c>
      <c r="J48" s="78">
        <f t="shared" si="0"/>
        <v>36</v>
      </c>
      <c r="K48" s="88">
        <v>1</v>
      </c>
      <c r="L48" s="79">
        <f t="shared" si="1"/>
        <v>36</v>
      </c>
      <c r="M48" s="88">
        <v>1</v>
      </c>
      <c r="N48" s="79">
        <f t="shared" si="2"/>
        <v>36</v>
      </c>
      <c r="O48" s="88">
        <v>1</v>
      </c>
      <c r="P48" s="79">
        <f t="shared" si="3"/>
        <v>36</v>
      </c>
      <c r="Q48" s="88">
        <v>1</v>
      </c>
      <c r="R48" s="79">
        <f t="shared" si="4"/>
        <v>36</v>
      </c>
    </row>
    <row r="49" spans="1:18" s="80" customFormat="1" x14ac:dyDescent="0.25">
      <c r="A49" s="76"/>
      <c r="B49" s="77"/>
      <c r="C49" s="81"/>
      <c r="D49" s="81" t="str">
        <f>'DMCV CV3 - NVTQ'!D48</f>
        <v>Quy hoạch, bổ nhiệm cán bộ</v>
      </c>
      <c r="E49" s="81"/>
      <c r="F49" s="78"/>
      <c r="G49" s="88"/>
      <c r="H49" s="78"/>
      <c r="I49" s="76"/>
      <c r="J49" s="78"/>
      <c r="K49" s="88"/>
      <c r="L49" s="79"/>
      <c r="M49" s="88"/>
      <c r="N49" s="79"/>
      <c r="O49" s="88"/>
      <c r="P49" s="79"/>
      <c r="Q49" s="88"/>
      <c r="R49" s="79"/>
    </row>
    <row r="50" spans="1:18" s="80" customFormat="1" ht="27.6" x14ac:dyDescent="0.25">
      <c r="A50" s="76"/>
      <c r="B50" s="77"/>
      <c r="C50" s="81"/>
      <c r="D50" s="81"/>
      <c r="E50" s="82" t="str">
        <f>'DMCV CV3 - NVTQ'!E49</f>
        <v>Tham mưu quy trình rà soát quy hoạch chức danh lãnh đạo.</v>
      </c>
      <c r="F50" s="78" t="str">
        <f>'DMCV CV3 - NVTQ'!H49</f>
        <v>Tờ trình, Biên bản các bước quy trình</v>
      </c>
      <c r="G50" s="88">
        <f>'DMCV CV3 - NVTQ'!I49</f>
        <v>1</v>
      </c>
      <c r="H50" s="78">
        <f>'DMCV CV3 - NVTQ'!J49</f>
        <v>0</v>
      </c>
      <c r="I50" s="76">
        <f>'DMCV CV3 - NVTQ'!M49</f>
        <v>44</v>
      </c>
      <c r="J50" s="78">
        <f t="shared" ref="J50:J82" si="5">I50*G50</f>
        <v>44</v>
      </c>
      <c r="K50" s="88">
        <v>1</v>
      </c>
      <c r="L50" s="79">
        <f t="shared" ref="L50:L82" si="6">K50/G50*J50</f>
        <v>44</v>
      </c>
      <c r="M50" s="88">
        <v>1</v>
      </c>
      <c r="N50" s="79">
        <f t="shared" ref="N50:N82" si="7">M50/G50*J50</f>
        <v>44</v>
      </c>
      <c r="O50" s="88">
        <v>1</v>
      </c>
      <c r="P50" s="79">
        <f t="shared" ref="P50:P82" si="8">O50/G50*J50</f>
        <v>44</v>
      </c>
      <c r="Q50" s="88">
        <v>1</v>
      </c>
      <c r="R50" s="79">
        <f t="shared" ref="R50:R82" si="9">Q50/G50*J50</f>
        <v>44</v>
      </c>
    </row>
    <row r="51" spans="1:18" s="80" customFormat="1" x14ac:dyDescent="0.25">
      <c r="A51" s="76"/>
      <c r="B51" s="77"/>
      <c r="C51" s="81"/>
      <c r="D51" s="81" t="str">
        <f>'DMCV CV3 - NVTQ'!D50</f>
        <v>Hồ sơ nâng lương định kỳ</v>
      </c>
      <c r="E51" s="81"/>
      <c r="F51" s="78"/>
      <c r="G51" s="88"/>
      <c r="H51" s="78"/>
      <c r="I51" s="76"/>
      <c r="J51" s="78"/>
      <c r="K51" s="88"/>
      <c r="L51" s="79"/>
      <c r="M51" s="88"/>
      <c r="N51" s="79"/>
      <c r="O51" s="88"/>
      <c r="P51" s="79"/>
      <c r="Q51" s="88"/>
      <c r="R51" s="79"/>
    </row>
    <row r="52" spans="1:18" s="80" customFormat="1" ht="27.6" x14ac:dyDescent="0.25">
      <c r="A52" s="76"/>
      <c r="B52" s="77"/>
      <c r="C52" s="81"/>
      <c r="D52" s="81"/>
      <c r="E52" s="82" t="str">
        <f>'DMCV CV3 - NVTQ'!E51</f>
        <v>Rà soát danh sách, lập tờ trình</v>
      </c>
      <c r="F52" s="78" t="str">
        <f>'DMCV CV3 - NVTQ'!H51</f>
        <v>Tờ trình kèm Danh sách nâng lương</v>
      </c>
      <c r="G52" s="88">
        <f>'DMCV CV3 - NVTQ'!I51</f>
        <v>1</v>
      </c>
      <c r="H52" s="78">
        <f>'DMCV CV3 - NVTQ'!J51</f>
        <v>0</v>
      </c>
      <c r="I52" s="76">
        <f>'DMCV CV3 - NVTQ'!M51</f>
        <v>16</v>
      </c>
      <c r="J52" s="78">
        <f t="shared" si="5"/>
        <v>16</v>
      </c>
      <c r="K52" s="88">
        <v>1</v>
      </c>
      <c r="L52" s="79">
        <f t="shared" si="6"/>
        <v>16</v>
      </c>
      <c r="M52" s="88">
        <v>1</v>
      </c>
      <c r="N52" s="79">
        <f t="shared" si="7"/>
        <v>16</v>
      </c>
      <c r="O52" s="88">
        <v>1</v>
      </c>
      <c r="P52" s="79">
        <f t="shared" si="8"/>
        <v>16</v>
      </c>
      <c r="Q52" s="88">
        <v>1</v>
      </c>
      <c r="R52" s="79">
        <f t="shared" si="9"/>
        <v>16</v>
      </c>
    </row>
    <row r="53" spans="1:18" s="80" customFormat="1" x14ac:dyDescent="0.25">
      <c r="A53" s="76"/>
      <c r="B53" s="77"/>
      <c r="C53" s="81"/>
      <c r="D53" s="81" t="str">
        <f>'DMCV CV3 - NVTQ'!D52</f>
        <v>Quản lý hồ sơ cán bộ</v>
      </c>
      <c r="E53" s="81"/>
      <c r="F53" s="78"/>
      <c r="G53" s="88"/>
      <c r="H53" s="78"/>
      <c r="I53" s="76"/>
      <c r="J53" s="78"/>
      <c r="K53" s="88"/>
      <c r="L53" s="79"/>
      <c r="M53" s="88"/>
      <c r="N53" s="79"/>
      <c r="O53" s="88"/>
      <c r="P53" s="79"/>
      <c r="Q53" s="88"/>
      <c r="R53" s="79"/>
    </row>
    <row r="54" spans="1:18" s="80" customFormat="1" ht="27.6" x14ac:dyDescent="0.25">
      <c r="A54" s="76"/>
      <c r="B54" s="77"/>
      <c r="C54" s="81"/>
      <c r="D54" s="81"/>
      <c r="E54" s="82" t="str">
        <f>'DMCV CV3 - NVTQ'!E53</f>
        <v>Cập nhật hồ sơ lý lịch CBCC lên phần mềm.</v>
      </c>
      <c r="F54" s="78" t="str">
        <f>'DMCV CV3 - NVTQ'!H53</f>
        <v>Cơ sở dữ liệu; Sổ theo dõi hồ sơ</v>
      </c>
      <c r="G54" s="88">
        <f>'DMCV CV3 - NVTQ'!I53</f>
        <v>1</v>
      </c>
      <c r="H54" s="78">
        <f>'DMCV CV3 - NVTQ'!J53</f>
        <v>0</v>
      </c>
      <c r="I54" s="76">
        <f>'DMCV CV3 - NVTQ'!M53</f>
        <v>8</v>
      </c>
      <c r="J54" s="78">
        <f t="shared" si="5"/>
        <v>8</v>
      </c>
      <c r="K54" s="88">
        <v>1</v>
      </c>
      <c r="L54" s="79">
        <f t="shared" si="6"/>
        <v>8</v>
      </c>
      <c r="M54" s="88">
        <v>1</v>
      </c>
      <c r="N54" s="79">
        <f t="shared" si="7"/>
        <v>8</v>
      </c>
      <c r="O54" s="88">
        <v>1</v>
      </c>
      <c r="P54" s="79">
        <f t="shared" si="8"/>
        <v>8</v>
      </c>
      <c r="Q54" s="88">
        <v>1</v>
      </c>
      <c r="R54" s="79">
        <f t="shared" si="9"/>
        <v>8</v>
      </c>
    </row>
    <row r="55" spans="1:18" s="80" customFormat="1" x14ac:dyDescent="0.25">
      <c r="A55" s="76"/>
      <c r="B55" s="77"/>
      <c r="C55" s="77" t="str">
        <f>'DMCV CV3 - NVTQ'!C54</f>
        <v>Tham mưu thực hiện chế độ công vụ; cải cách hành chính; hội, tổ chức phi chính phủ;</v>
      </c>
      <c r="D55" s="77"/>
      <c r="E55" s="77"/>
      <c r="F55" s="78"/>
      <c r="G55" s="88"/>
      <c r="H55" s="78"/>
      <c r="I55" s="76"/>
      <c r="J55" s="78"/>
      <c r="K55" s="88"/>
      <c r="L55" s="79"/>
      <c r="M55" s="88"/>
      <c r="N55" s="79"/>
      <c r="O55" s="88"/>
      <c r="P55" s="79"/>
      <c r="Q55" s="88"/>
      <c r="R55" s="79"/>
    </row>
    <row r="56" spans="1:18" s="80" customFormat="1" x14ac:dyDescent="0.25">
      <c r="A56" s="76"/>
      <c r="B56" s="77"/>
      <c r="C56" s="81"/>
      <c r="D56" s="81" t="str">
        <f>'DMCV CV3 - NVTQ'!D55</f>
        <v>Tham mưu quản lý, giải quyết chế độ chính sách</v>
      </c>
      <c r="E56" s="81"/>
      <c r="F56" s="78"/>
      <c r="G56" s="88"/>
      <c r="H56" s="78"/>
      <c r="I56" s="76"/>
      <c r="J56" s="78"/>
      <c r="K56" s="88"/>
      <c r="L56" s="79"/>
      <c r="M56" s="88"/>
      <c r="N56" s="79"/>
      <c r="O56" s="88"/>
      <c r="P56" s="79"/>
      <c r="Q56" s="88"/>
      <c r="R56" s="79"/>
    </row>
    <row r="57" spans="1:18" s="80" customFormat="1" ht="55.2" x14ac:dyDescent="0.25">
      <c r="A57" s="76"/>
      <c r="B57" s="77"/>
      <c r="C57" s="81"/>
      <c r="D57" s="81"/>
      <c r="E57" s="82" t="str">
        <f>'DMCV CV3 - NVTQ'!E56</f>
        <v>- Phân công nhiệm vụ nội bộ: Soạn thảo Quyết định của Chủ tịch UBND xã về việc phân công nhiệm vụ cụ thể, quy chế làm việc và mối quan hệ công tác giữa các vị trí chức danh công chức cấp xã.</v>
      </c>
      <c r="F57" s="78" t="str">
        <f>'DMCV CV3 - NVTQ'!H56</f>
        <v>Quyết định, Thông báo, Báo cáo, …</v>
      </c>
      <c r="G57" s="88">
        <f>'DMCV CV3 - NVTQ'!I56</f>
        <v>1</v>
      </c>
      <c r="H57" s="78">
        <f>'DMCV CV3 - NVTQ'!J56</f>
        <v>0</v>
      </c>
      <c r="I57" s="76">
        <f>'DMCV CV3 - NVTQ'!M56</f>
        <v>28</v>
      </c>
      <c r="J57" s="78">
        <f t="shared" si="5"/>
        <v>28</v>
      </c>
      <c r="K57" s="88">
        <v>1</v>
      </c>
      <c r="L57" s="79">
        <f t="shared" si="6"/>
        <v>28</v>
      </c>
      <c r="M57" s="88">
        <v>1</v>
      </c>
      <c r="N57" s="79">
        <f t="shared" si="7"/>
        <v>28</v>
      </c>
      <c r="O57" s="88">
        <v>1</v>
      </c>
      <c r="P57" s="79">
        <f t="shared" si="8"/>
        <v>28</v>
      </c>
      <c r="Q57" s="88">
        <v>1</v>
      </c>
      <c r="R57" s="79">
        <f t="shared" si="9"/>
        <v>28</v>
      </c>
    </row>
    <row r="58" spans="1:18" s="80" customFormat="1" ht="55.2" x14ac:dyDescent="0.25">
      <c r="A58" s="76"/>
      <c r="B58" s="77"/>
      <c r="C58" s="81"/>
      <c r="D58" s="81"/>
      <c r="E58" s="82" t="str">
        <f>'DMCV CV3 - NVTQ'!E57</f>
        <v>- Đề xuất chế độ lương, phụ cấp: Định kỳ rà soát thời hạn nâng lương, lập tờ trình kèm hồ sơ gửi thẩm định việc nâng bậc lương, hưởng phụ cấp vượt khung, phụ cấp thu hút cho cán bộ, công chức xã.</v>
      </c>
      <c r="F58" s="78"/>
      <c r="G58" s="88"/>
      <c r="H58" s="78"/>
      <c r="I58" s="76"/>
      <c r="J58" s="78"/>
      <c r="K58" s="88"/>
      <c r="L58" s="79"/>
      <c r="M58" s="88"/>
      <c r="N58" s="79"/>
      <c r="O58" s="88"/>
      <c r="P58" s="79"/>
      <c r="Q58" s="88"/>
      <c r="R58" s="79"/>
    </row>
    <row r="59" spans="1:18" s="80" customFormat="1" ht="55.2" x14ac:dyDescent="0.25">
      <c r="A59" s="76"/>
      <c r="B59" s="77"/>
      <c r="C59" s="81"/>
      <c r="D59" s="81"/>
      <c r="E59" s="82" t="str">
        <f>'DMCV CV3 - NVTQ'!E58</f>
        <v>- Theo dõi đào tạo, quy hoạch: Tổng hợp danh sách cán bộ, công chức xã đủ điều kiện cử đi học các lớp chuẩn hóa trình độ hoặc các lớp tập huấn kỹ năng chuyên môn do cấp trên tổ chức.</v>
      </c>
      <c r="F59" s="78"/>
      <c r="G59" s="88"/>
      <c r="H59" s="78"/>
      <c r="I59" s="76"/>
      <c r="J59" s="78"/>
      <c r="K59" s="88"/>
      <c r="L59" s="79"/>
      <c r="M59" s="88"/>
      <c r="N59" s="79"/>
      <c r="O59" s="88"/>
      <c r="P59" s="79"/>
      <c r="Q59" s="88"/>
      <c r="R59" s="79"/>
    </row>
    <row r="60" spans="1:18" s="80" customFormat="1" x14ac:dyDescent="0.25">
      <c r="A60" s="76"/>
      <c r="B60" s="77"/>
      <c r="C60" s="81"/>
      <c r="D60" s="81" t="str">
        <f>'DMCV CV3 - NVTQ'!D59</f>
        <v>Tham mưu ban hành văn bản chỉ đạo điều hành, triển khai thực hiện các nội dung công tác CCHC</v>
      </c>
      <c r="E60" s="81"/>
      <c r="F60" s="78"/>
      <c r="G60" s="88"/>
      <c r="H60" s="78"/>
      <c r="I60" s="76"/>
      <c r="J60" s="78"/>
      <c r="K60" s="88"/>
      <c r="L60" s="79"/>
      <c r="M60" s="88"/>
      <c r="N60" s="79"/>
      <c r="O60" s="88"/>
      <c r="P60" s="79"/>
      <c r="Q60" s="88"/>
      <c r="R60" s="79"/>
    </row>
    <row r="61" spans="1:18" s="80" customFormat="1" ht="55.2" x14ac:dyDescent="0.25">
      <c r="A61" s="76"/>
      <c r="B61" s="77"/>
      <c r="C61" s="81"/>
      <c r="D61" s="81"/>
      <c r="E61" s="82" t="str">
        <f>'DMCV CV3 - NVTQ'!E60</f>
        <v>Tham mưu văn bản về Kế hoạch CCHC năm của UBND xã; Kế hoạch khắc phục hạn chế sau kiểm tra; Báo cáo kết quả CCHC định kỳ của xã; Lịch và biên bản tiếp công dân của Lãnh đạo.</v>
      </c>
      <c r="F61" s="78" t="str">
        <f>'DMCV CV3 - NVTQ'!H60</f>
        <v>Văn bản, Kế hoạch, Báo cáo</v>
      </c>
      <c r="G61" s="88">
        <f>'DMCV CV3 - NVTQ'!I60</f>
        <v>1</v>
      </c>
      <c r="H61" s="78">
        <f>'DMCV CV3 - NVTQ'!J60</f>
        <v>0</v>
      </c>
      <c r="I61" s="76">
        <f>'DMCV CV3 - NVTQ'!M60</f>
        <v>18</v>
      </c>
      <c r="J61" s="78">
        <f t="shared" si="5"/>
        <v>18</v>
      </c>
      <c r="K61" s="88">
        <v>1</v>
      </c>
      <c r="L61" s="79">
        <f t="shared" si="6"/>
        <v>18</v>
      </c>
      <c r="M61" s="88">
        <v>1</v>
      </c>
      <c r="N61" s="79">
        <f t="shared" si="7"/>
        <v>18</v>
      </c>
      <c r="O61" s="88">
        <v>1</v>
      </c>
      <c r="P61" s="79">
        <f t="shared" si="8"/>
        <v>18</v>
      </c>
      <c r="Q61" s="88">
        <v>1</v>
      </c>
      <c r="R61" s="79">
        <f t="shared" si="9"/>
        <v>18</v>
      </c>
    </row>
    <row r="62" spans="1:18" s="80" customFormat="1" x14ac:dyDescent="0.25">
      <c r="A62" s="76"/>
      <c r="B62" s="77"/>
      <c r="C62" s="81"/>
      <c r="D62" s="81" t="str">
        <f>'DMCV CV3 - NVTQ'!D61</f>
        <v>Tham mưu văn bản về Cải cách bộ máy</v>
      </c>
      <c r="E62" s="81"/>
      <c r="F62" s="78"/>
      <c r="G62" s="88"/>
      <c r="H62" s="78"/>
      <c r="I62" s="76"/>
      <c r="J62" s="78"/>
      <c r="K62" s="88"/>
      <c r="L62" s="79"/>
      <c r="M62" s="88"/>
      <c r="N62" s="79"/>
      <c r="O62" s="88"/>
      <c r="P62" s="79"/>
      <c r="Q62" s="88"/>
      <c r="R62" s="79"/>
    </row>
    <row r="63" spans="1:18" s="80" customFormat="1" ht="27.6" x14ac:dyDescent="0.25">
      <c r="A63" s="76"/>
      <c r="B63" s="77"/>
      <c r="C63" s="81"/>
      <c r="D63" s="81"/>
      <c r="E63" s="82" t="str">
        <f>'DMCV CV3 - NVTQ'!E62</f>
        <v>- Quyết định phân công nhiệm vụ cụ thể cho công chức xã.</v>
      </c>
      <c r="F63" s="78" t="str">
        <f>'DMCV CV3 - NVTQ'!H62</f>
        <v>Công văn, Quyết định, Báo cáo, Hồ sơ …</v>
      </c>
      <c r="G63" s="88">
        <f>'DMCV CV3 - NVTQ'!I62</f>
        <v>1</v>
      </c>
      <c r="H63" s="78">
        <f>'DMCV CV3 - NVTQ'!J62</f>
        <v>0</v>
      </c>
      <c r="I63" s="76">
        <f>'DMCV CV3 - NVTQ'!M62</f>
        <v>30</v>
      </c>
      <c r="J63" s="78">
        <f t="shared" si="5"/>
        <v>30</v>
      </c>
      <c r="K63" s="88">
        <v>1</v>
      </c>
      <c r="L63" s="79">
        <f t="shared" si="6"/>
        <v>30</v>
      </c>
      <c r="M63" s="88">
        <v>1</v>
      </c>
      <c r="N63" s="79">
        <f t="shared" si="7"/>
        <v>30</v>
      </c>
      <c r="O63" s="88">
        <v>1</v>
      </c>
      <c r="P63" s="79">
        <f t="shared" si="8"/>
        <v>30</v>
      </c>
      <c r="Q63" s="88">
        <v>1</v>
      </c>
      <c r="R63" s="79">
        <f t="shared" si="9"/>
        <v>30</v>
      </c>
    </row>
    <row r="64" spans="1:18" s="80" customFormat="1" ht="27.6" x14ac:dyDescent="0.25">
      <c r="A64" s="76"/>
      <c r="B64" s="77"/>
      <c r="C64" s="81"/>
      <c r="D64" s="81"/>
      <c r="E64" s="82" t="str">
        <f>'DMCV CV3 - NVTQ'!E63</f>
        <v>- Báo cáo rà soát chức năng, nhiệm vụ, quy chế làm việc.</v>
      </c>
      <c r="F64" s="78"/>
      <c r="G64" s="88"/>
      <c r="H64" s="78"/>
      <c r="I64" s="76"/>
      <c r="J64" s="78"/>
      <c r="K64" s="88"/>
      <c r="L64" s="79"/>
      <c r="M64" s="88"/>
      <c r="N64" s="79"/>
      <c r="O64" s="88"/>
      <c r="P64" s="79"/>
      <c r="Q64" s="88"/>
      <c r="R64" s="79"/>
    </row>
    <row r="65" spans="1:18" s="80" customFormat="1" ht="27.6" x14ac:dyDescent="0.25">
      <c r="A65" s="76"/>
      <c r="B65" s="77"/>
      <c r="C65" s="81"/>
      <c r="D65" s="81"/>
      <c r="E65" s="82" t="str">
        <f>'DMCV CV3 - NVTQ'!E64</f>
        <v>- Hồ sơ sáp nhập, chia tách thôn, tổ dân phố (nếu có).</v>
      </c>
      <c r="F65" s="78"/>
      <c r="G65" s="88"/>
      <c r="H65" s="78"/>
      <c r="I65" s="76"/>
      <c r="J65" s="78"/>
      <c r="K65" s="88"/>
      <c r="L65" s="79"/>
      <c r="M65" s="88"/>
      <c r="N65" s="79"/>
      <c r="O65" s="88"/>
      <c r="P65" s="79"/>
      <c r="Q65" s="88"/>
      <c r="R65" s="79"/>
    </row>
    <row r="66" spans="1:18" s="80" customFormat="1" x14ac:dyDescent="0.25">
      <c r="A66" s="76"/>
      <c r="B66" s="77"/>
      <c r="C66" s="81"/>
      <c r="D66" s="81" t="str">
        <f>'DMCV CV3 - NVTQ'!D65</f>
        <v>Tham mưu văn bản về Cải cách công vụ</v>
      </c>
      <c r="E66" s="81"/>
      <c r="F66" s="78"/>
      <c r="G66" s="88"/>
      <c r="H66" s="78"/>
      <c r="I66" s="76"/>
      <c r="J66" s="78"/>
      <c r="K66" s="88"/>
      <c r="L66" s="79"/>
      <c r="M66" s="88"/>
      <c r="N66" s="79"/>
      <c r="O66" s="88"/>
      <c r="P66" s="79"/>
      <c r="Q66" s="88"/>
      <c r="R66" s="79"/>
    </row>
    <row r="67" spans="1:18" s="80" customFormat="1" ht="55.2" x14ac:dyDescent="0.25">
      <c r="A67" s="76"/>
      <c r="B67" s="77"/>
      <c r="C67" s="81"/>
      <c r="D67" s="81"/>
      <c r="E67" s="82" t="str">
        <f>'DMCV CV3 - NVTQ'!E66</f>
        <v>Bản đánh giá, xếp loại chất lượng công chức hằng năm; Hồ sơ quản lý lý lịch, biến động công chức xã; Bảng chấm công, sổ theo dõi kỷ luật, kỷ cương công vụ.</v>
      </c>
      <c r="F67" s="78" t="str">
        <f>'DMCV CV3 - NVTQ'!H66</f>
        <v>Công văn, Quyết định, Báo cáo, Hồ sơ …</v>
      </c>
      <c r="G67" s="88">
        <f>'DMCV CV3 - NVTQ'!I66</f>
        <v>1</v>
      </c>
      <c r="H67" s="78">
        <f>'DMCV CV3 - NVTQ'!J66</f>
        <v>0</v>
      </c>
      <c r="I67" s="76">
        <f>'DMCV CV3 - NVTQ'!M66</f>
        <v>13</v>
      </c>
      <c r="J67" s="78">
        <f t="shared" si="5"/>
        <v>13</v>
      </c>
      <c r="K67" s="88">
        <v>1</v>
      </c>
      <c r="L67" s="79">
        <f t="shared" si="6"/>
        <v>13</v>
      </c>
      <c r="M67" s="88">
        <v>1</v>
      </c>
      <c r="N67" s="79">
        <f t="shared" si="7"/>
        <v>13</v>
      </c>
      <c r="O67" s="88">
        <v>1</v>
      </c>
      <c r="P67" s="79">
        <f t="shared" si="8"/>
        <v>13</v>
      </c>
      <c r="Q67" s="88">
        <v>1</v>
      </c>
      <c r="R67" s="79">
        <f t="shared" si="9"/>
        <v>13</v>
      </c>
    </row>
    <row r="68" spans="1:18" x14ac:dyDescent="0.25">
      <c r="A68" s="1"/>
      <c r="B68" s="46" t="str">
        <f>'DMCV CV3 - NVTQ'!B67</f>
        <v>Lĩnh vực Lao động xã hội</v>
      </c>
      <c r="C68" s="46"/>
      <c r="D68" s="46"/>
      <c r="E68" s="46"/>
      <c r="F68" s="2"/>
      <c r="G68" s="87"/>
      <c r="H68" s="2"/>
      <c r="I68" s="1"/>
      <c r="J68" s="2"/>
      <c r="K68" s="87"/>
      <c r="L68" s="52"/>
      <c r="M68" s="87"/>
      <c r="N68" s="52"/>
      <c r="O68" s="87"/>
      <c r="P68" s="52"/>
      <c r="Q68" s="87"/>
      <c r="R68" s="52"/>
    </row>
    <row r="69" spans="1:18" s="80" customFormat="1" x14ac:dyDescent="0.25">
      <c r="A69" s="76"/>
      <c r="B69" s="77"/>
      <c r="C69" s="81" t="str">
        <f>'DMCV CV3 - NVTQ'!C68</f>
        <v>Các tổ chức hội, tổ chức phi chính phủ,</v>
      </c>
      <c r="D69" s="81"/>
      <c r="E69" s="81"/>
      <c r="F69" s="78"/>
      <c r="G69" s="88"/>
      <c r="H69" s="78"/>
      <c r="I69" s="76"/>
      <c r="J69" s="78"/>
      <c r="K69" s="88"/>
      <c r="L69" s="79"/>
      <c r="M69" s="88"/>
      <c r="N69" s="79"/>
      <c r="O69" s="88"/>
      <c r="P69" s="79"/>
      <c r="Q69" s="88"/>
      <c r="R69" s="79"/>
    </row>
    <row r="70" spans="1:18" s="80" customFormat="1" ht="41.4" x14ac:dyDescent="0.25">
      <c r="A70" s="76"/>
      <c r="B70" s="77"/>
      <c r="C70" s="81"/>
      <c r="D70" s="130" t="str">
        <f>'DMCV CV3 - NVTQ'!D69</f>
        <v>Tiếp nhận hồ sơ, theo dõi tình hình tổ chức và hoạt động của các hội đặc thù (Hội Chữ thập đỏ, Hội Người cao tuổi, Hội Khuyến học...).</v>
      </c>
      <c r="E70" s="131"/>
      <c r="F70" s="78" t="str">
        <f>'DMCV CV3 - NVTQ'!H69</f>
        <v>Báo cáo tình hình tổ chức và hoạt động của các Hội cấp xã</v>
      </c>
      <c r="G70" s="88">
        <f>'DMCV CV3 - NVTQ'!I69</f>
        <v>1</v>
      </c>
      <c r="H70" s="78">
        <f>'DMCV CV3 - NVTQ'!J69</f>
        <v>0</v>
      </c>
      <c r="I70" s="76">
        <f>'DMCV CV3 - NVTQ'!M69</f>
        <v>36</v>
      </c>
      <c r="J70" s="78">
        <f t="shared" si="5"/>
        <v>36</v>
      </c>
      <c r="K70" s="88">
        <v>1</v>
      </c>
      <c r="L70" s="79">
        <f t="shared" si="6"/>
        <v>36</v>
      </c>
      <c r="M70" s="88">
        <v>1</v>
      </c>
      <c r="N70" s="79">
        <f t="shared" si="7"/>
        <v>36</v>
      </c>
      <c r="O70" s="88">
        <v>1</v>
      </c>
      <c r="P70" s="79">
        <f t="shared" si="8"/>
        <v>36</v>
      </c>
      <c r="Q70" s="88">
        <v>1</v>
      </c>
      <c r="R70" s="79">
        <f t="shared" si="9"/>
        <v>36</v>
      </c>
    </row>
    <row r="71" spans="1:18" x14ac:dyDescent="0.25">
      <c r="A71" s="1"/>
      <c r="B71" s="46" t="str">
        <f>'DMCV CV3 - NVTQ'!B70</f>
        <v>Thực hiện các nhiệm vụ khác do cấp trên phân công</v>
      </c>
      <c r="C71" s="46"/>
      <c r="D71" s="46"/>
      <c r="E71" s="46"/>
      <c r="F71" s="2"/>
      <c r="G71" s="87"/>
      <c r="H71" s="2"/>
      <c r="I71" s="1"/>
      <c r="J71" s="2"/>
      <c r="K71" s="87"/>
      <c r="L71" s="52"/>
      <c r="M71" s="87"/>
      <c r="N71" s="52"/>
      <c r="O71" s="87"/>
      <c r="P71" s="52"/>
      <c r="Q71" s="87"/>
      <c r="R71" s="52"/>
    </row>
    <row r="72" spans="1:18" s="80" customFormat="1" x14ac:dyDescent="0.25">
      <c r="A72" s="76"/>
      <c r="B72" s="77"/>
      <c r="C72" s="81" t="str">
        <f>'DMCV CV3 - NVTQ'!C71</f>
        <v>Lãnh đạo cơ quan phân công</v>
      </c>
      <c r="D72" s="81"/>
      <c r="E72" s="81"/>
      <c r="F72" s="78"/>
      <c r="G72" s="88"/>
      <c r="H72" s="78"/>
      <c r="I72" s="76"/>
      <c r="J72" s="78"/>
      <c r="K72" s="88"/>
      <c r="L72" s="79"/>
      <c r="M72" s="88"/>
      <c r="N72" s="79"/>
      <c r="O72" s="88"/>
      <c r="P72" s="79"/>
      <c r="Q72" s="88"/>
      <c r="R72" s="79"/>
    </row>
    <row r="73" spans="1:18" s="80" customFormat="1" x14ac:dyDescent="0.25">
      <c r="A73" s="76"/>
      <c r="B73" s="77"/>
      <c r="C73" s="81"/>
      <c r="D73" s="81" t="str">
        <f>'DMCV CV3 - NVTQ'!D72</f>
        <v>Báo cáo đột xuất hỏa tốc</v>
      </c>
      <c r="E73" s="81"/>
      <c r="F73" s="78"/>
      <c r="G73" s="88"/>
      <c r="H73" s="78"/>
      <c r="I73" s="76"/>
      <c r="J73" s="78"/>
      <c r="K73" s="88"/>
      <c r="L73" s="79"/>
      <c r="M73" s="88"/>
      <c r="N73" s="79"/>
      <c r="O73" s="88"/>
      <c r="P73" s="79"/>
      <c r="Q73" s="88"/>
      <c r="R73" s="79"/>
    </row>
    <row r="74" spans="1:18" s="80" customFormat="1" ht="27.6" x14ac:dyDescent="0.25">
      <c r="A74" s="76"/>
      <c r="B74" s="77"/>
      <c r="C74" s="81"/>
      <c r="D74" s="81"/>
      <c r="E74" s="81" t="str">
        <f>'DMCV CV3 - NVTQ'!E73</f>
        <v>Xây dựng báo cáo hỏa tốc theo yêu cầu khẩn.</v>
      </c>
      <c r="F74" s="78" t="str">
        <f>'DMCV CV3 - NVTQ'!H73</f>
        <v>Văn bản báo cáo đột xuất gửi cơ quan cấp trên</v>
      </c>
      <c r="G74" s="88">
        <f>'DMCV CV3 - NVTQ'!I73</f>
        <v>1</v>
      </c>
      <c r="H74" s="78">
        <f>'DMCV CV3 - NVTQ'!J73</f>
        <v>0</v>
      </c>
      <c r="I74" s="76">
        <f>'DMCV CV3 - NVTQ'!M73</f>
        <v>52</v>
      </c>
      <c r="J74" s="78">
        <f t="shared" si="5"/>
        <v>52</v>
      </c>
      <c r="K74" s="88">
        <v>1</v>
      </c>
      <c r="L74" s="79">
        <f t="shared" si="6"/>
        <v>52</v>
      </c>
      <c r="M74" s="88">
        <v>1</v>
      </c>
      <c r="N74" s="79">
        <f t="shared" si="7"/>
        <v>52</v>
      </c>
      <c r="O74" s="88">
        <v>1</v>
      </c>
      <c r="P74" s="79">
        <f t="shared" si="8"/>
        <v>52</v>
      </c>
      <c r="Q74" s="88">
        <v>1</v>
      </c>
      <c r="R74" s="79">
        <f t="shared" si="9"/>
        <v>52</v>
      </c>
    </row>
    <row r="75" spans="1:18" s="80" customFormat="1" x14ac:dyDescent="0.25">
      <c r="A75" s="76"/>
      <c r="B75" s="77"/>
      <c r="C75" s="81"/>
      <c r="D75" s="81" t="str">
        <f>'DMCV CV3 - NVTQ'!D74</f>
        <v>Công tác Bầu cử</v>
      </c>
      <c r="E75" s="81"/>
      <c r="F75" s="78"/>
      <c r="G75" s="88"/>
      <c r="H75" s="78"/>
      <c r="I75" s="76"/>
      <c r="J75" s="78"/>
      <c r="K75" s="88"/>
      <c r="L75" s="79"/>
      <c r="M75" s="88"/>
      <c r="N75" s="79"/>
      <c r="O75" s="88"/>
      <c r="P75" s="79"/>
      <c r="Q75" s="88"/>
      <c r="R75" s="79"/>
    </row>
    <row r="76" spans="1:18" s="80" customFormat="1" ht="41.4" x14ac:dyDescent="0.25">
      <c r="A76" s="76"/>
      <c r="B76" s="77"/>
      <c r="C76" s="81"/>
      <c r="D76" s="81"/>
      <c r="E76" s="81" t="str">
        <f>'DMCV CV3 - NVTQ'!E75</f>
        <v>Chuẩn bị các điều kiện</v>
      </c>
      <c r="F76" s="78" t="str">
        <f>'DMCV CV3 - NVTQ'!H75</f>
        <v>Hồ sơ kết quả bầu cử (Biên bản kiểm phiếu), Báo cáo, Văn bản, …</v>
      </c>
      <c r="G76" s="88">
        <f>'DMCV CV3 - NVTQ'!I75</f>
        <v>1</v>
      </c>
      <c r="H76" s="78">
        <f>'DMCV CV3 - NVTQ'!J75</f>
        <v>0</v>
      </c>
      <c r="I76" s="76">
        <f>'DMCV CV3 - NVTQ'!M75</f>
        <v>68</v>
      </c>
      <c r="J76" s="78">
        <f t="shared" si="5"/>
        <v>68</v>
      </c>
      <c r="K76" s="88">
        <v>1</v>
      </c>
      <c r="L76" s="79">
        <f t="shared" si="6"/>
        <v>68</v>
      </c>
      <c r="M76" s="88">
        <v>1</v>
      </c>
      <c r="N76" s="79">
        <f t="shared" si="7"/>
        <v>68</v>
      </c>
      <c r="O76" s="88">
        <v>1</v>
      </c>
      <c r="P76" s="79">
        <f t="shared" si="8"/>
        <v>68</v>
      </c>
      <c r="Q76" s="88">
        <v>1</v>
      </c>
      <c r="R76" s="79">
        <f t="shared" si="9"/>
        <v>68</v>
      </c>
    </row>
    <row r="77" spans="1:18" s="80" customFormat="1" x14ac:dyDescent="0.25">
      <c r="A77" s="76"/>
      <c r="B77" s="77"/>
      <c r="C77" s="81"/>
      <c r="D77" s="81" t="str">
        <f>'DMCV CV3 - NVTQ'!D76</f>
        <v>Quản lý hoạt động Thôn</v>
      </c>
      <c r="E77" s="81"/>
      <c r="F77" s="78"/>
      <c r="G77" s="88"/>
      <c r="H77" s="78"/>
      <c r="I77" s="76"/>
      <c r="J77" s="78"/>
      <c r="K77" s="88"/>
      <c r="L77" s="79"/>
      <c r="M77" s="88"/>
      <c r="N77" s="79"/>
      <c r="O77" s="88"/>
      <c r="P77" s="79"/>
      <c r="Q77" s="88"/>
      <c r="R77" s="79"/>
    </row>
    <row r="78" spans="1:18" s="80" customFormat="1" ht="41.4" x14ac:dyDescent="0.25">
      <c r="A78" s="76"/>
      <c r="B78" s="77"/>
      <c r="C78" s="81"/>
      <c r="D78" s="81"/>
      <c r="E78" s="81" t="str">
        <f>'DMCV CV3 - NVTQ'!E77</f>
        <v>Tham mưu quy trình bầu cử Trưởng thôn, phê duyệt hương ước.</v>
      </c>
      <c r="F78" s="78" t="str">
        <f>'DMCV CV3 - NVTQ'!H77</f>
        <v>Quyết định kết quả; Hương ước thôn được duyệt</v>
      </c>
      <c r="G78" s="88">
        <f>'DMCV CV3 - NVTQ'!I77</f>
        <v>1</v>
      </c>
      <c r="H78" s="78">
        <f>'DMCV CV3 - NVTQ'!J77</f>
        <v>0</v>
      </c>
      <c r="I78" s="76">
        <f>'DMCV CV3 - NVTQ'!M77</f>
        <v>50</v>
      </c>
      <c r="J78" s="78">
        <f t="shared" si="5"/>
        <v>50</v>
      </c>
      <c r="K78" s="88">
        <v>1</v>
      </c>
      <c r="L78" s="79">
        <f t="shared" si="6"/>
        <v>50</v>
      </c>
      <c r="M78" s="88">
        <v>1</v>
      </c>
      <c r="N78" s="79">
        <f t="shared" si="7"/>
        <v>50</v>
      </c>
      <c r="O78" s="88">
        <v>1</v>
      </c>
      <c r="P78" s="79">
        <f t="shared" si="8"/>
        <v>50</v>
      </c>
      <c r="Q78" s="88">
        <v>1</v>
      </c>
      <c r="R78" s="79">
        <f t="shared" si="9"/>
        <v>50</v>
      </c>
    </row>
    <row r="79" spans="1:18" s="80" customFormat="1" x14ac:dyDescent="0.25">
      <c r="A79" s="76"/>
      <c r="B79" s="77"/>
      <c r="C79" s="81"/>
      <c r="D79" s="81" t="str">
        <f>'DMCV CV3 - NVTQ'!D78</f>
        <v>Đề án sắp xếp, sáp nhập, chia tách thôn/tổ dân phố</v>
      </c>
      <c r="E79" s="81"/>
      <c r="F79" s="78"/>
      <c r="G79" s="88"/>
      <c r="H79" s="78"/>
      <c r="I79" s="76"/>
      <c r="J79" s="78"/>
      <c r="K79" s="88"/>
      <c r="L79" s="79"/>
      <c r="M79" s="88"/>
      <c r="N79" s="79"/>
      <c r="O79" s="88"/>
      <c r="P79" s="79"/>
      <c r="Q79" s="88"/>
      <c r="R79" s="79"/>
    </row>
    <row r="80" spans="1:18" s="80" customFormat="1" ht="41.4" x14ac:dyDescent="0.25">
      <c r="A80" s="76"/>
      <c r="B80" s="77"/>
      <c r="C80" s="81"/>
      <c r="D80" s="81"/>
      <c r="E80" s="82" t="str">
        <f>'DMCV CV3 - NVTQ'!E79</f>
        <v>Khảo sát thực trạng, xây dựng tờ trình, đề án, tổ chức lấy ý kiến cử tri đại diện hộ gia đình tại khu dân cư về việc sáp nhập.</v>
      </c>
      <c r="F80" s="78" t="str">
        <f>'DMCV CV3 - NVTQ'!H79</f>
        <v>Đề án sáp nhập/chia tách thôn kèm Biên bản lấy ý kiến cử tri</v>
      </c>
      <c r="G80" s="88">
        <f>'DMCV CV3 - NVTQ'!I79</f>
        <v>1</v>
      </c>
      <c r="H80" s="78">
        <f>'DMCV CV3 - NVTQ'!J79</f>
        <v>0</v>
      </c>
      <c r="I80" s="76">
        <f>'DMCV CV3 - NVTQ'!M79</f>
        <v>64</v>
      </c>
      <c r="J80" s="78">
        <f t="shared" si="5"/>
        <v>64</v>
      </c>
      <c r="K80" s="88">
        <v>1</v>
      </c>
      <c r="L80" s="79">
        <f t="shared" si="6"/>
        <v>64</v>
      </c>
      <c r="M80" s="88">
        <v>1</v>
      </c>
      <c r="N80" s="79">
        <f t="shared" si="7"/>
        <v>64</v>
      </c>
      <c r="O80" s="88">
        <v>1</v>
      </c>
      <c r="P80" s="79">
        <f t="shared" si="8"/>
        <v>64</v>
      </c>
      <c r="Q80" s="88">
        <v>1</v>
      </c>
      <c r="R80" s="79">
        <f t="shared" si="9"/>
        <v>64</v>
      </c>
    </row>
    <row r="81" spans="1:18" s="80" customFormat="1" x14ac:dyDescent="0.25">
      <c r="A81" s="76"/>
      <c r="B81" s="77"/>
      <c r="C81" s="77" t="str">
        <f>'DMCV CV3 - NVTQ'!C80</f>
        <v>Soạn thảo văn bản hành chính đơn giản</v>
      </c>
      <c r="D81" s="77"/>
      <c r="E81" s="77"/>
      <c r="F81" s="78"/>
      <c r="G81" s="88"/>
      <c r="H81" s="78"/>
      <c r="I81" s="76"/>
      <c r="J81" s="78"/>
      <c r="K81" s="88"/>
      <c r="L81" s="79"/>
      <c r="M81" s="88"/>
      <c r="N81" s="79"/>
      <c r="O81" s="88"/>
      <c r="P81" s="79"/>
      <c r="Q81" s="88"/>
      <c r="R81" s="79"/>
    </row>
    <row r="82" spans="1:18" s="80" customFormat="1" x14ac:dyDescent="0.25">
      <c r="A82" s="76"/>
      <c r="B82" s="77"/>
      <c r="C82" s="77"/>
      <c r="D82" s="81" t="str">
        <f>'DMCV CV3 - NVTQ'!D81</f>
        <v>Soạn thảo văn bản</v>
      </c>
      <c r="E82" s="77"/>
      <c r="F82" s="78" t="str">
        <f>'DMCV CV3 - NVTQ'!H81</f>
        <v>Văn bản hành chính</v>
      </c>
      <c r="G82" s="88">
        <f>'DMCV CV3 - NVTQ'!I81</f>
        <v>1</v>
      </c>
      <c r="H82" s="78">
        <f>'DMCV CV3 - NVTQ'!J81</f>
        <v>0</v>
      </c>
      <c r="I82" s="76">
        <f>'DMCV CV3 - NVTQ'!M81</f>
        <v>1</v>
      </c>
      <c r="J82" s="78">
        <f t="shared" si="5"/>
        <v>1</v>
      </c>
      <c r="K82" s="88">
        <v>1</v>
      </c>
      <c r="L82" s="79">
        <f t="shared" si="6"/>
        <v>1</v>
      </c>
      <c r="M82" s="88">
        <v>1</v>
      </c>
      <c r="N82" s="79">
        <f t="shared" si="7"/>
        <v>1</v>
      </c>
      <c r="O82" s="88">
        <v>1</v>
      </c>
      <c r="P82" s="79">
        <f t="shared" si="8"/>
        <v>1</v>
      </c>
      <c r="Q82" s="88">
        <v>1</v>
      </c>
      <c r="R82" s="79">
        <f t="shared" si="9"/>
        <v>1</v>
      </c>
    </row>
    <row r="83" spans="1:18" x14ac:dyDescent="0.25">
      <c r="A83" s="2"/>
      <c r="B83" s="129" t="s">
        <v>145</v>
      </c>
      <c r="C83" s="129"/>
      <c r="D83" s="129"/>
      <c r="E83" s="129"/>
      <c r="F83" s="129"/>
      <c r="G83" s="129"/>
      <c r="H83" s="129"/>
      <c r="I83" s="129"/>
      <c r="J83" s="1">
        <f>SUM(J11:J82)</f>
        <v>652</v>
      </c>
      <c r="K83" s="2"/>
      <c r="L83" s="1">
        <f>SUM(L11:L82)</f>
        <v>652</v>
      </c>
      <c r="M83" s="2"/>
      <c r="N83" s="1">
        <f>SUM(N11:N82)</f>
        <v>652</v>
      </c>
      <c r="O83" s="2"/>
      <c r="P83" s="1">
        <f>SUM(P11:P82)</f>
        <v>652</v>
      </c>
      <c r="Q83" s="2"/>
      <c r="R83" s="1">
        <f>SUM(R11:R82)</f>
        <v>652</v>
      </c>
    </row>
    <row r="84" spans="1:18" x14ac:dyDescent="0.25">
      <c r="B84" s="40" t="s">
        <v>146</v>
      </c>
    </row>
    <row r="85" spans="1:18" x14ac:dyDescent="0.25">
      <c r="H85" s="53"/>
      <c r="K85" s="53" t="s">
        <v>147</v>
      </c>
      <c r="L85" s="86">
        <f>L83/J83</f>
        <v>1</v>
      </c>
      <c r="M85" s="53" t="s">
        <v>148</v>
      </c>
      <c r="N85" s="54">
        <f>N83/J83</f>
        <v>1</v>
      </c>
      <c r="O85" s="53" t="s">
        <v>149</v>
      </c>
      <c r="P85" s="54">
        <f>P83/J83</f>
        <v>1</v>
      </c>
      <c r="Q85" s="53" t="s">
        <v>150</v>
      </c>
      <c r="R85" s="55">
        <f>R83/J83</f>
        <v>1</v>
      </c>
    </row>
    <row r="86" spans="1:18" x14ac:dyDescent="0.25">
      <c r="K86" s="56" t="s">
        <v>151</v>
      </c>
      <c r="L86" s="56"/>
      <c r="O86" s="55">
        <f>(L85+N85+P85+R85)/4</f>
        <v>1</v>
      </c>
    </row>
    <row r="88" spans="1:18" ht="14.4" x14ac:dyDescent="0.3">
      <c r="B88" s="57" t="s">
        <v>152</v>
      </c>
      <c r="C88" s="57"/>
      <c r="D88" s="57"/>
      <c r="E88" s="57"/>
      <c r="F88" s="58">
        <f>30+O86*70</f>
        <v>100</v>
      </c>
      <c r="G88" s="40" t="s">
        <v>153</v>
      </c>
    </row>
  </sheetData>
  <mergeCells count="19">
    <mergeCell ref="B83:I83"/>
    <mergeCell ref="K8:L8"/>
    <mergeCell ref="M8:N8"/>
    <mergeCell ref="O8:P8"/>
    <mergeCell ref="Q8:R9"/>
    <mergeCell ref="K9:L9"/>
    <mergeCell ref="M9:N9"/>
    <mergeCell ref="O9:P9"/>
    <mergeCell ref="D70:E70"/>
    <mergeCell ref="A1:R1"/>
    <mergeCell ref="A7:A10"/>
    <mergeCell ref="B7:J7"/>
    <mergeCell ref="K7:R7"/>
    <mergeCell ref="B8:E10"/>
    <mergeCell ref="F8:F10"/>
    <mergeCell ref="G8:G10"/>
    <mergeCell ref="H8:H10"/>
    <mergeCell ref="I8:I10"/>
    <mergeCell ref="J8:J10"/>
  </mergeCell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X50"/>
  <sheetViews>
    <sheetView workbookViewId="0">
      <pane ySplit="11" topLeftCell="A12" activePane="bottomLeft" state="frozen"/>
      <selection pane="bottomLeft" activeCell="T17" sqref="T17"/>
    </sheetView>
  </sheetViews>
  <sheetFormatPr defaultColWidth="8.88671875" defaultRowHeight="14.4" x14ac:dyDescent="0.3"/>
  <cols>
    <col min="1" max="1" width="4.109375" style="5" customWidth="1"/>
    <col min="2" max="2" width="18" style="19" customWidth="1"/>
    <col min="3" max="3" width="30.33203125" style="20" customWidth="1"/>
    <col min="4" max="4" width="21.5546875" style="21" customWidth="1"/>
    <col min="5" max="7" width="7.6640625" hidden="1" customWidth="1"/>
    <col min="8" max="8" width="8.33203125" hidden="1" customWidth="1"/>
    <col min="9" max="10" width="8.109375" hidden="1" customWidth="1"/>
    <col min="11" max="11" width="7.44140625" hidden="1" customWidth="1"/>
    <col min="12" max="12" width="9.109375" hidden="1" customWidth="1"/>
    <col min="13" max="13" width="7" customWidth="1"/>
    <col min="14" max="14" width="8.5546875" hidden="1" customWidth="1"/>
    <col min="15" max="15" width="7.21875" customWidth="1"/>
    <col min="16" max="16" width="8.5546875" customWidth="1"/>
  </cols>
  <sheetData>
    <row r="1" spans="1:24" s="40" customFormat="1" ht="13.8" x14ac:dyDescent="0.25">
      <c r="A1" s="93" t="s">
        <v>133</v>
      </c>
      <c r="B1" s="93"/>
      <c r="C1" s="93"/>
      <c r="D1" s="93"/>
      <c r="E1" s="93"/>
      <c r="F1" s="93"/>
      <c r="G1" s="93"/>
      <c r="H1" s="93"/>
      <c r="I1" s="93"/>
      <c r="J1" s="93"/>
      <c r="K1" s="93"/>
      <c r="L1" s="93"/>
      <c r="M1" s="93"/>
      <c r="N1" s="93"/>
      <c r="O1" s="93"/>
      <c r="P1" s="93"/>
      <c r="Q1" s="93"/>
      <c r="R1" s="93"/>
      <c r="S1" s="93"/>
      <c r="T1" s="93"/>
    </row>
    <row r="2" spans="1:24" s="40" customFormat="1" ht="13.8" x14ac:dyDescent="0.25">
      <c r="A2" s="38" t="s">
        <v>112</v>
      </c>
      <c r="B2" s="39"/>
      <c r="C2" s="39"/>
      <c r="D2" s="39"/>
      <c r="E2" s="39"/>
      <c r="F2" s="39"/>
      <c r="G2" s="39"/>
      <c r="H2" s="39"/>
      <c r="I2" s="39"/>
      <c r="J2" s="39"/>
      <c r="K2" s="39"/>
      <c r="L2" s="39"/>
      <c r="M2" s="39"/>
      <c r="N2" s="39"/>
      <c r="O2" s="39"/>
      <c r="P2" s="39"/>
      <c r="Q2" s="39"/>
      <c r="T2" s="50" t="s">
        <v>111</v>
      </c>
    </row>
    <row r="3" spans="1:24" s="43" customFormat="1" ht="13.8" x14ac:dyDescent="0.25">
      <c r="A3" s="41" t="s">
        <v>155</v>
      </c>
      <c r="B3" s="42"/>
      <c r="C3" s="42" t="s">
        <v>156</v>
      </c>
      <c r="D3" s="42" t="s">
        <v>154</v>
      </c>
      <c r="E3" s="42"/>
      <c r="F3" s="42"/>
      <c r="G3" s="42"/>
      <c r="H3" s="42"/>
      <c r="I3" s="42"/>
      <c r="J3" s="42"/>
      <c r="K3" s="42"/>
      <c r="L3" s="42"/>
      <c r="M3" s="42"/>
      <c r="N3" s="42"/>
      <c r="O3" s="42"/>
      <c r="P3" s="42"/>
      <c r="Q3" s="42"/>
    </row>
    <row r="4" spans="1:24" s="43" customFormat="1" ht="13.8" x14ac:dyDescent="0.25">
      <c r="A4" s="41" t="s">
        <v>113</v>
      </c>
      <c r="B4" s="42"/>
      <c r="C4" s="42" t="s">
        <v>234</v>
      </c>
      <c r="D4" s="42"/>
      <c r="E4" s="42"/>
      <c r="F4" s="42"/>
      <c r="G4" s="42"/>
      <c r="H4" s="42"/>
      <c r="I4" s="42"/>
      <c r="J4" s="42"/>
      <c r="K4" s="42"/>
      <c r="L4" s="42"/>
      <c r="M4" s="42"/>
      <c r="N4" s="42"/>
      <c r="O4" s="42"/>
      <c r="P4" s="42"/>
      <c r="Q4" s="42"/>
    </row>
    <row r="5" spans="1:24" s="43" customFormat="1" ht="13.8" x14ac:dyDescent="0.25">
      <c r="A5" s="41" t="s">
        <v>114</v>
      </c>
      <c r="B5" s="42"/>
      <c r="C5" s="42" t="s">
        <v>235</v>
      </c>
      <c r="D5" s="42"/>
      <c r="E5" s="42"/>
      <c r="F5" s="42"/>
      <c r="G5" s="42"/>
      <c r="H5" s="42"/>
      <c r="I5" s="42"/>
      <c r="J5" s="42"/>
      <c r="K5" s="42"/>
      <c r="L5" s="42"/>
      <c r="M5" s="42"/>
      <c r="N5" s="42"/>
      <c r="O5" s="42"/>
      <c r="P5" s="42"/>
      <c r="Q5" s="42"/>
    </row>
    <row r="6" spans="1:24" s="43" customFormat="1" ht="13.8" x14ac:dyDescent="0.25">
      <c r="A6" s="41"/>
      <c r="B6" s="42"/>
      <c r="C6" s="42"/>
      <c r="D6" s="42"/>
      <c r="E6" s="42"/>
      <c r="F6" s="42"/>
      <c r="G6" s="42"/>
      <c r="H6" s="42"/>
      <c r="I6" s="42"/>
      <c r="J6" s="42"/>
      <c r="K6" s="42"/>
      <c r="L6" s="42"/>
      <c r="M6" s="42"/>
      <c r="N6" s="42"/>
      <c r="O6" s="42"/>
      <c r="P6" s="42"/>
      <c r="Q6" s="42"/>
    </row>
    <row r="7" spans="1:24" s="11" customFormat="1" ht="14.4" customHeight="1" x14ac:dyDescent="0.3">
      <c r="A7" s="132" t="s">
        <v>0</v>
      </c>
      <c r="B7" s="132" t="s">
        <v>1</v>
      </c>
      <c r="C7" s="132" t="s">
        <v>2</v>
      </c>
      <c r="D7" s="132" t="s">
        <v>3</v>
      </c>
      <c r="E7" s="132" t="s">
        <v>4</v>
      </c>
      <c r="F7" s="132" t="s">
        <v>5</v>
      </c>
      <c r="G7" s="132" t="s">
        <v>6</v>
      </c>
      <c r="H7" s="132" t="s">
        <v>7</v>
      </c>
      <c r="I7" s="132" t="s">
        <v>8</v>
      </c>
      <c r="J7" s="132" t="s">
        <v>9</v>
      </c>
      <c r="K7" s="132" t="s">
        <v>10</v>
      </c>
      <c r="L7" s="132" t="s">
        <v>11</v>
      </c>
      <c r="M7" s="132" t="s">
        <v>12</v>
      </c>
      <c r="N7" s="132" t="s">
        <v>13</v>
      </c>
      <c r="O7" s="94" t="s">
        <v>121</v>
      </c>
      <c r="P7" s="94" t="s">
        <v>137</v>
      </c>
      <c r="Q7" s="94" t="s">
        <v>135</v>
      </c>
      <c r="R7" s="94"/>
      <c r="S7" s="94"/>
      <c r="T7" s="94"/>
      <c r="U7" s="94"/>
      <c r="V7" s="94"/>
      <c r="W7" s="94"/>
      <c r="X7" s="94"/>
    </row>
    <row r="8" spans="1:24" s="11" customFormat="1" x14ac:dyDescent="0.3">
      <c r="A8" s="133"/>
      <c r="B8" s="133"/>
      <c r="C8" s="133"/>
      <c r="D8" s="133"/>
      <c r="E8" s="133"/>
      <c r="F8" s="133"/>
      <c r="G8" s="133"/>
      <c r="H8" s="133"/>
      <c r="I8" s="133"/>
      <c r="J8" s="133"/>
      <c r="K8" s="133"/>
      <c r="L8" s="133"/>
      <c r="M8" s="133"/>
      <c r="N8" s="133"/>
      <c r="O8" s="94"/>
      <c r="P8" s="94"/>
      <c r="Q8" s="94" t="s">
        <v>138</v>
      </c>
      <c r="R8" s="94"/>
      <c r="S8" s="94" t="s">
        <v>138</v>
      </c>
      <c r="T8" s="94"/>
      <c r="U8" s="94" t="s">
        <v>138</v>
      </c>
      <c r="V8" s="94"/>
      <c r="W8" s="94" t="s">
        <v>139</v>
      </c>
      <c r="X8" s="94"/>
    </row>
    <row r="9" spans="1:24" s="11" customFormat="1" x14ac:dyDescent="0.3">
      <c r="A9" s="133"/>
      <c r="B9" s="133"/>
      <c r="C9" s="133"/>
      <c r="D9" s="133"/>
      <c r="E9" s="133"/>
      <c r="F9" s="133"/>
      <c r="G9" s="133"/>
      <c r="H9" s="133"/>
      <c r="I9" s="133"/>
      <c r="J9" s="133"/>
      <c r="K9" s="133"/>
      <c r="L9" s="133"/>
      <c r="M9" s="133"/>
      <c r="N9" s="133"/>
      <c r="O9" s="94"/>
      <c r="P9" s="94"/>
      <c r="Q9" s="94" t="s">
        <v>140</v>
      </c>
      <c r="R9" s="94"/>
      <c r="S9" s="94" t="s">
        <v>141</v>
      </c>
      <c r="T9" s="94"/>
      <c r="U9" s="94" t="s">
        <v>142</v>
      </c>
      <c r="V9" s="94"/>
      <c r="W9" s="94"/>
      <c r="X9" s="94"/>
    </row>
    <row r="10" spans="1:24" s="11" customFormat="1" ht="41.4" x14ac:dyDescent="0.3">
      <c r="A10" s="134"/>
      <c r="B10" s="134"/>
      <c r="C10" s="134"/>
      <c r="D10" s="134"/>
      <c r="E10" s="134"/>
      <c r="F10" s="134"/>
      <c r="G10" s="134"/>
      <c r="H10" s="134"/>
      <c r="I10" s="134"/>
      <c r="J10" s="134"/>
      <c r="K10" s="134"/>
      <c r="L10" s="134"/>
      <c r="M10" s="134"/>
      <c r="N10" s="134"/>
      <c r="O10" s="94"/>
      <c r="P10" s="94"/>
      <c r="Q10" s="84" t="s">
        <v>143</v>
      </c>
      <c r="R10" s="84" t="s">
        <v>144</v>
      </c>
      <c r="S10" s="84" t="s">
        <v>143</v>
      </c>
      <c r="T10" s="84" t="s">
        <v>144</v>
      </c>
      <c r="U10" s="84" t="s">
        <v>143</v>
      </c>
      <c r="V10" s="84" t="s">
        <v>144</v>
      </c>
      <c r="W10" s="84" t="s">
        <v>143</v>
      </c>
      <c r="X10" s="84" t="s">
        <v>144</v>
      </c>
    </row>
    <row r="11" spans="1:24" s="15" customFormat="1" ht="14.4" customHeight="1" x14ac:dyDescent="0.3">
      <c r="A11" s="12">
        <v>1</v>
      </c>
      <c r="B11" s="12">
        <v>2</v>
      </c>
      <c r="C11" s="12">
        <v>3</v>
      </c>
      <c r="D11" s="12">
        <v>4</v>
      </c>
      <c r="E11" s="12">
        <v>5</v>
      </c>
      <c r="F11" s="12">
        <v>6</v>
      </c>
      <c r="G11" s="12">
        <v>7</v>
      </c>
      <c r="H11" s="12">
        <v>8</v>
      </c>
      <c r="I11" s="12">
        <v>9</v>
      </c>
      <c r="J11" s="12">
        <v>10</v>
      </c>
      <c r="K11" s="13">
        <v>11</v>
      </c>
      <c r="L11" s="12">
        <v>12</v>
      </c>
      <c r="M11" s="13">
        <v>13</v>
      </c>
      <c r="N11" s="14">
        <v>14</v>
      </c>
      <c r="O11" s="14"/>
      <c r="P11" s="14"/>
      <c r="Q11" s="89"/>
      <c r="R11" s="89"/>
      <c r="S11" s="89"/>
      <c r="T11" s="89"/>
      <c r="U11" s="89"/>
      <c r="V11" s="89"/>
      <c r="W11" s="89"/>
      <c r="X11" s="89"/>
    </row>
    <row r="12" spans="1:24" s="15" customFormat="1" ht="42" customHeight="1" x14ac:dyDescent="0.3">
      <c r="A12" s="16"/>
      <c r="B12" s="17" t="s">
        <v>14</v>
      </c>
      <c r="C12" s="18" t="s">
        <v>15</v>
      </c>
      <c r="D12" s="16" t="s">
        <v>16</v>
      </c>
      <c r="E12" s="16" t="s">
        <v>17</v>
      </c>
      <c r="F12" s="16">
        <v>1</v>
      </c>
      <c r="G12" s="16">
        <v>2</v>
      </c>
      <c r="H12" s="16">
        <v>1</v>
      </c>
      <c r="I12" s="16">
        <v>1</v>
      </c>
      <c r="J12" s="16">
        <v>5</v>
      </c>
      <c r="K12" s="16">
        <v>5</v>
      </c>
      <c r="L12" s="16">
        <v>5</v>
      </c>
      <c r="M12" s="16">
        <v>1</v>
      </c>
      <c r="N12" s="16" t="s">
        <v>18</v>
      </c>
      <c r="O12" s="87">
        <v>1</v>
      </c>
      <c r="P12" s="16">
        <f>O12*M12</f>
        <v>1</v>
      </c>
      <c r="Q12" s="87">
        <v>1</v>
      </c>
      <c r="R12" s="90">
        <f>Q12/O12*P12</f>
        <v>1</v>
      </c>
      <c r="S12" s="87">
        <v>1</v>
      </c>
      <c r="T12" s="90">
        <f>S12/O12*P12</f>
        <v>1</v>
      </c>
      <c r="U12" s="87">
        <v>1</v>
      </c>
      <c r="V12" s="90">
        <f>U12/O12*P12</f>
        <v>1</v>
      </c>
      <c r="W12" s="87">
        <v>1</v>
      </c>
      <c r="X12" s="90">
        <f>W12/O12*P12</f>
        <v>1</v>
      </c>
    </row>
    <row r="13" spans="1:24" s="5" customFormat="1" x14ac:dyDescent="0.3">
      <c r="A13" s="6" t="s">
        <v>56</v>
      </c>
      <c r="B13" s="115" t="s">
        <v>57</v>
      </c>
      <c r="C13" s="116"/>
      <c r="D13" s="6"/>
      <c r="E13" s="6"/>
      <c r="F13" s="6"/>
      <c r="G13" s="6"/>
      <c r="H13" s="6"/>
      <c r="I13" s="6"/>
      <c r="J13" s="6"/>
      <c r="K13" s="6"/>
      <c r="L13" s="6"/>
      <c r="M13" s="6"/>
      <c r="N13" s="23"/>
      <c r="O13" s="16"/>
      <c r="P13" s="16"/>
      <c r="Q13" s="16"/>
      <c r="R13" s="90"/>
      <c r="S13" s="16"/>
      <c r="T13" s="90"/>
      <c r="U13" s="16"/>
      <c r="V13" s="90"/>
      <c r="W13" s="16"/>
      <c r="X13" s="90"/>
    </row>
    <row r="14" spans="1:24" ht="27.6" x14ac:dyDescent="0.3">
      <c r="A14" s="2">
        <v>1</v>
      </c>
      <c r="B14" s="83" t="s">
        <v>22</v>
      </c>
      <c r="C14" s="83" t="s">
        <v>23</v>
      </c>
      <c r="D14" s="2" t="s">
        <v>24</v>
      </c>
      <c r="E14" s="2" t="s">
        <v>17</v>
      </c>
      <c r="F14" s="2">
        <v>100</v>
      </c>
      <c r="G14" s="2">
        <v>10</v>
      </c>
      <c r="H14" s="2">
        <v>10</v>
      </c>
      <c r="I14" s="2">
        <v>10</v>
      </c>
      <c r="J14" s="2">
        <v>10</v>
      </c>
      <c r="K14" s="2">
        <f t="shared" ref="K14:K24" si="0">SUM(G14:J14)</f>
        <v>40</v>
      </c>
      <c r="L14" s="2">
        <v>5</v>
      </c>
      <c r="M14" s="1">
        <f t="shared" ref="M14:M18" si="1">K14/5</f>
        <v>8</v>
      </c>
      <c r="N14" s="3"/>
      <c r="O14" s="87">
        <v>1</v>
      </c>
      <c r="P14" s="16">
        <f t="shared" ref="P14:P44" si="2">O14*M14</f>
        <v>8</v>
      </c>
      <c r="Q14" s="87">
        <v>1</v>
      </c>
      <c r="R14" s="90">
        <f t="shared" ref="R14:R44" si="3">Q14/O14*P14</f>
        <v>8</v>
      </c>
      <c r="S14" s="87">
        <v>1</v>
      </c>
      <c r="T14" s="90">
        <f t="shared" ref="T14:T44" si="4">S14/O14*P14</f>
        <v>8</v>
      </c>
      <c r="U14" s="87">
        <v>1</v>
      </c>
      <c r="V14" s="90">
        <f t="shared" ref="V14:V44" si="5">U14/O14*P14</f>
        <v>8</v>
      </c>
      <c r="W14" s="87">
        <v>1</v>
      </c>
      <c r="X14" s="90">
        <f t="shared" ref="X14:X44" si="6">W14/O14*P14</f>
        <v>8</v>
      </c>
    </row>
    <row r="15" spans="1:24" ht="27.6" x14ac:dyDescent="0.3">
      <c r="A15" s="2">
        <v>2</v>
      </c>
      <c r="B15" s="83" t="s">
        <v>25</v>
      </c>
      <c r="C15" s="83" t="s">
        <v>26</v>
      </c>
      <c r="D15" s="2" t="s">
        <v>27</v>
      </c>
      <c r="E15" s="2" t="s">
        <v>19</v>
      </c>
      <c r="F15" s="2">
        <v>200</v>
      </c>
      <c r="G15" s="2">
        <v>30</v>
      </c>
      <c r="H15" s="2">
        <v>20</v>
      </c>
      <c r="I15" s="2">
        <v>20</v>
      </c>
      <c r="J15" s="2">
        <v>10</v>
      </c>
      <c r="K15" s="2">
        <f t="shared" si="0"/>
        <v>80</v>
      </c>
      <c r="L15" s="2">
        <v>5</v>
      </c>
      <c r="M15" s="1">
        <f t="shared" si="1"/>
        <v>16</v>
      </c>
      <c r="N15" s="3"/>
      <c r="O15" s="87">
        <v>1</v>
      </c>
      <c r="P15" s="16">
        <f t="shared" si="2"/>
        <v>16</v>
      </c>
      <c r="Q15" s="87">
        <v>1</v>
      </c>
      <c r="R15" s="90">
        <f t="shared" si="3"/>
        <v>16</v>
      </c>
      <c r="S15" s="87">
        <v>1</v>
      </c>
      <c r="T15" s="90">
        <f t="shared" si="4"/>
        <v>16</v>
      </c>
      <c r="U15" s="87">
        <v>1</v>
      </c>
      <c r="V15" s="90">
        <f t="shared" si="5"/>
        <v>16</v>
      </c>
      <c r="W15" s="87">
        <v>1</v>
      </c>
      <c r="X15" s="90">
        <f t="shared" si="6"/>
        <v>16</v>
      </c>
    </row>
    <row r="16" spans="1:24" ht="27.6" x14ac:dyDescent="0.3">
      <c r="A16" s="2">
        <v>3</v>
      </c>
      <c r="B16" s="83" t="s">
        <v>28</v>
      </c>
      <c r="C16" s="83" t="s">
        <v>29</v>
      </c>
      <c r="D16" s="2" t="s">
        <v>30</v>
      </c>
      <c r="E16" s="2" t="s">
        <v>21</v>
      </c>
      <c r="F16" s="2">
        <v>400</v>
      </c>
      <c r="G16" s="2">
        <v>50</v>
      </c>
      <c r="H16" s="2">
        <v>50</v>
      </c>
      <c r="I16" s="2">
        <v>60</v>
      </c>
      <c r="J16" s="2">
        <v>60</v>
      </c>
      <c r="K16" s="2">
        <f t="shared" si="0"/>
        <v>220</v>
      </c>
      <c r="L16" s="2">
        <v>5</v>
      </c>
      <c r="M16" s="1">
        <f t="shared" si="1"/>
        <v>44</v>
      </c>
      <c r="N16" s="3"/>
      <c r="O16" s="87">
        <v>1</v>
      </c>
      <c r="P16" s="16">
        <f t="shared" si="2"/>
        <v>44</v>
      </c>
      <c r="Q16" s="87">
        <v>1</v>
      </c>
      <c r="R16" s="90">
        <f t="shared" si="3"/>
        <v>44</v>
      </c>
      <c r="S16" s="87">
        <v>1</v>
      </c>
      <c r="T16" s="90">
        <f t="shared" si="4"/>
        <v>44</v>
      </c>
      <c r="U16" s="87">
        <v>1</v>
      </c>
      <c r="V16" s="90">
        <f t="shared" si="5"/>
        <v>44</v>
      </c>
      <c r="W16" s="87">
        <v>1</v>
      </c>
      <c r="X16" s="90">
        <f t="shared" si="6"/>
        <v>44</v>
      </c>
    </row>
    <row r="17" spans="1:24" ht="34.5" customHeight="1" x14ac:dyDescent="0.3">
      <c r="A17" s="2">
        <v>4</v>
      </c>
      <c r="B17" s="83" t="s">
        <v>31</v>
      </c>
      <c r="C17" s="83" t="s">
        <v>32</v>
      </c>
      <c r="D17" s="2" t="s">
        <v>33</v>
      </c>
      <c r="E17" s="2" t="s">
        <v>20</v>
      </c>
      <c r="F17" s="2">
        <v>300</v>
      </c>
      <c r="G17" s="2">
        <v>40</v>
      </c>
      <c r="H17" s="2">
        <v>40</v>
      </c>
      <c r="I17" s="2">
        <v>50</v>
      </c>
      <c r="J17" s="2">
        <v>50</v>
      </c>
      <c r="K17" s="2">
        <f t="shared" si="0"/>
        <v>180</v>
      </c>
      <c r="L17" s="2">
        <v>5</v>
      </c>
      <c r="M17" s="1">
        <f t="shared" si="1"/>
        <v>36</v>
      </c>
      <c r="N17" s="3"/>
      <c r="O17" s="87">
        <v>1</v>
      </c>
      <c r="P17" s="16">
        <f t="shared" si="2"/>
        <v>36</v>
      </c>
      <c r="Q17" s="87">
        <v>1</v>
      </c>
      <c r="R17" s="90">
        <f t="shared" si="3"/>
        <v>36</v>
      </c>
      <c r="S17" s="87">
        <v>1</v>
      </c>
      <c r="T17" s="90">
        <f t="shared" si="4"/>
        <v>36</v>
      </c>
      <c r="U17" s="87">
        <v>1</v>
      </c>
      <c r="V17" s="90">
        <f t="shared" si="5"/>
        <v>36</v>
      </c>
      <c r="W17" s="87">
        <v>1</v>
      </c>
      <c r="X17" s="90">
        <f t="shared" si="6"/>
        <v>36</v>
      </c>
    </row>
    <row r="18" spans="1:24" ht="27.6" x14ac:dyDescent="0.3">
      <c r="A18" s="2">
        <v>5</v>
      </c>
      <c r="B18" s="83" t="s">
        <v>34</v>
      </c>
      <c r="C18" s="83" t="s">
        <v>35</v>
      </c>
      <c r="D18" s="2" t="s">
        <v>36</v>
      </c>
      <c r="E18" s="2" t="s">
        <v>19</v>
      </c>
      <c r="F18" s="2">
        <v>200</v>
      </c>
      <c r="G18" s="2">
        <v>30</v>
      </c>
      <c r="H18" s="2">
        <v>20</v>
      </c>
      <c r="I18" s="2">
        <v>20</v>
      </c>
      <c r="J18" s="2">
        <v>30</v>
      </c>
      <c r="K18" s="2">
        <f t="shared" si="0"/>
        <v>100</v>
      </c>
      <c r="L18" s="2">
        <v>5</v>
      </c>
      <c r="M18" s="1">
        <f t="shared" si="1"/>
        <v>20</v>
      </c>
      <c r="N18" s="3"/>
      <c r="O18" s="87">
        <v>1</v>
      </c>
      <c r="P18" s="16">
        <f t="shared" si="2"/>
        <v>20</v>
      </c>
      <c r="Q18" s="87">
        <v>1</v>
      </c>
      <c r="R18" s="90">
        <f t="shared" si="3"/>
        <v>20</v>
      </c>
      <c r="S18" s="87">
        <v>1</v>
      </c>
      <c r="T18" s="90">
        <f t="shared" si="4"/>
        <v>20</v>
      </c>
      <c r="U18" s="87">
        <v>1</v>
      </c>
      <c r="V18" s="90">
        <f t="shared" si="5"/>
        <v>20</v>
      </c>
      <c r="W18" s="87">
        <v>1</v>
      </c>
      <c r="X18" s="90">
        <f t="shared" si="6"/>
        <v>20</v>
      </c>
    </row>
    <row r="19" spans="1:24" ht="55.2" x14ac:dyDescent="0.3">
      <c r="A19" s="2">
        <v>6</v>
      </c>
      <c r="B19" s="83" t="s">
        <v>37</v>
      </c>
      <c r="C19" s="83" t="s">
        <v>38</v>
      </c>
      <c r="D19" s="2" t="s">
        <v>39</v>
      </c>
      <c r="E19" s="2" t="s">
        <v>21</v>
      </c>
      <c r="F19" s="2">
        <v>400</v>
      </c>
      <c r="G19" s="2">
        <v>80</v>
      </c>
      <c r="H19" s="2">
        <v>80</v>
      </c>
      <c r="I19" s="2">
        <v>80</v>
      </c>
      <c r="J19" s="2">
        <v>80</v>
      </c>
      <c r="K19" s="2">
        <f t="shared" si="0"/>
        <v>320</v>
      </c>
      <c r="L19" s="2">
        <v>5</v>
      </c>
      <c r="M19" s="1">
        <f>K19/5</f>
        <v>64</v>
      </c>
      <c r="N19" s="3"/>
      <c r="O19" s="87">
        <v>1</v>
      </c>
      <c r="P19" s="16">
        <f t="shared" si="2"/>
        <v>64</v>
      </c>
      <c r="Q19" s="87">
        <v>1</v>
      </c>
      <c r="R19" s="90">
        <f t="shared" si="3"/>
        <v>64</v>
      </c>
      <c r="S19" s="87">
        <v>1</v>
      </c>
      <c r="T19" s="90">
        <f t="shared" si="4"/>
        <v>64</v>
      </c>
      <c r="U19" s="87">
        <v>1</v>
      </c>
      <c r="V19" s="90">
        <f t="shared" si="5"/>
        <v>64</v>
      </c>
      <c r="W19" s="87">
        <v>1</v>
      </c>
      <c r="X19" s="90">
        <f t="shared" si="6"/>
        <v>64</v>
      </c>
    </row>
    <row r="20" spans="1:24" ht="55.2" x14ac:dyDescent="0.3">
      <c r="A20" s="2">
        <v>7</v>
      </c>
      <c r="B20" s="83" t="s">
        <v>40</v>
      </c>
      <c r="C20" s="83" t="s">
        <v>41</v>
      </c>
      <c r="D20" s="2" t="s">
        <v>42</v>
      </c>
      <c r="E20" s="2" t="s">
        <v>19</v>
      </c>
      <c r="F20" s="2">
        <v>200</v>
      </c>
      <c r="G20" s="2">
        <v>50</v>
      </c>
      <c r="H20" s="2">
        <v>40</v>
      </c>
      <c r="I20" s="2">
        <v>40</v>
      </c>
      <c r="J20" s="2">
        <v>40</v>
      </c>
      <c r="K20" s="2">
        <f t="shared" si="0"/>
        <v>170</v>
      </c>
      <c r="L20" s="2">
        <v>5</v>
      </c>
      <c r="M20" s="1">
        <f t="shared" ref="M20:M24" si="7">K20/5</f>
        <v>34</v>
      </c>
      <c r="N20" s="3"/>
      <c r="O20" s="87">
        <v>1</v>
      </c>
      <c r="P20" s="16">
        <f t="shared" si="2"/>
        <v>34</v>
      </c>
      <c r="Q20" s="87">
        <v>1</v>
      </c>
      <c r="R20" s="90">
        <f t="shared" si="3"/>
        <v>34</v>
      </c>
      <c r="S20" s="87">
        <v>1</v>
      </c>
      <c r="T20" s="90">
        <f t="shared" si="4"/>
        <v>34</v>
      </c>
      <c r="U20" s="87">
        <v>1</v>
      </c>
      <c r="V20" s="90">
        <f t="shared" si="5"/>
        <v>34</v>
      </c>
      <c r="W20" s="87">
        <v>1</v>
      </c>
      <c r="X20" s="90">
        <f t="shared" si="6"/>
        <v>34</v>
      </c>
    </row>
    <row r="21" spans="1:24" ht="69" x14ac:dyDescent="0.3">
      <c r="A21" s="2">
        <v>8</v>
      </c>
      <c r="B21" s="83" t="s">
        <v>43</v>
      </c>
      <c r="C21" s="83" t="s">
        <v>44</v>
      </c>
      <c r="D21" s="2" t="s">
        <v>45</v>
      </c>
      <c r="E21" s="2" t="s">
        <v>19</v>
      </c>
      <c r="F21" s="2">
        <v>200</v>
      </c>
      <c r="G21" s="2">
        <v>40</v>
      </c>
      <c r="H21" s="2">
        <v>40</v>
      </c>
      <c r="I21" s="2">
        <v>50</v>
      </c>
      <c r="J21" s="2">
        <v>50</v>
      </c>
      <c r="K21" s="2">
        <f t="shared" si="0"/>
        <v>180</v>
      </c>
      <c r="L21" s="2">
        <v>5</v>
      </c>
      <c r="M21" s="1">
        <f t="shared" si="7"/>
        <v>36</v>
      </c>
      <c r="N21" s="3"/>
      <c r="O21" s="87">
        <v>1</v>
      </c>
      <c r="P21" s="16">
        <f t="shared" si="2"/>
        <v>36</v>
      </c>
      <c r="Q21" s="87">
        <v>1</v>
      </c>
      <c r="R21" s="90">
        <f t="shared" si="3"/>
        <v>36</v>
      </c>
      <c r="S21" s="87">
        <v>1</v>
      </c>
      <c r="T21" s="90">
        <f t="shared" si="4"/>
        <v>36</v>
      </c>
      <c r="U21" s="87">
        <v>1</v>
      </c>
      <c r="V21" s="90">
        <f t="shared" si="5"/>
        <v>36</v>
      </c>
      <c r="W21" s="87">
        <v>1</v>
      </c>
      <c r="X21" s="90">
        <f t="shared" si="6"/>
        <v>36</v>
      </c>
    </row>
    <row r="22" spans="1:24" ht="41.4" x14ac:dyDescent="0.3">
      <c r="A22" s="2">
        <v>9</v>
      </c>
      <c r="B22" s="83" t="s">
        <v>46</v>
      </c>
      <c r="C22" s="83" t="s">
        <v>47</v>
      </c>
      <c r="D22" s="2" t="s">
        <v>48</v>
      </c>
      <c r="E22" s="2" t="s">
        <v>20</v>
      </c>
      <c r="F22" s="2">
        <v>300</v>
      </c>
      <c r="G22" s="2">
        <v>70</v>
      </c>
      <c r="H22" s="2">
        <v>60</v>
      </c>
      <c r="I22" s="2">
        <v>60</v>
      </c>
      <c r="J22" s="2">
        <v>60</v>
      </c>
      <c r="K22" s="2">
        <f t="shared" si="0"/>
        <v>250</v>
      </c>
      <c r="L22" s="2">
        <v>5</v>
      </c>
      <c r="M22" s="1">
        <f t="shared" si="7"/>
        <v>50</v>
      </c>
      <c r="N22" s="3"/>
      <c r="O22" s="87">
        <v>1</v>
      </c>
      <c r="P22" s="16">
        <f t="shared" si="2"/>
        <v>50</v>
      </c>
      <c r="Q22" s="87">
        <v>1</v>
      </c>
      <c r="R22" s="90">
        <f t="shared" si="3"/>
        <v>50</v>
      </c>
      <c r="S22" s="87">
        <v>1</v>
      </c>
      <c r="T22" s="90">
        <f t="shared" si="4"/>
        <v>50</v>
      </c>
      <c r="U22" s="87">
        <v>1</v>
      </c>
      <c r="V22" s="90">
        <f t="shared" si="5"/>
        <v>50</v>
      </c>
      <c r="W22" s="87">
        <v>1</v>
      </c>
      <c r="X22" s="90">
        <f t="shared" si="6"/>
        <v>50</v>
      </c>
    </row>
    <row r="23" spans="1:24" ht="41.4" x14ac:dyDescent="0.3">
      <c r="A23" s="2">
        <v>10</v>
      </c>
      <c r="B23" s="83" t="s">
        <v>49</v>
      </c>
      <c r="C23" s="83" t="s">
        <v>50</v>
      </c>
      <c r="D23" s="2" t="s">
        <v>51</v>
      </c>
      <c r="E23" s="2" t="s">
        <v>21</v>
      </c>
      <c r="F23" s="2">
        <v>400</v>
      </c>
      <c r="G23" s="2">
        <v>80</v>
      </c>
      <c r="H23" s="2">
        <v>100</v>
      </c>
      <c r="I23" s="2">
        <v>80</v>
      </c>
      <c r="J23" s="2">
        <v>80</v>
      </c>
      <c r="K23" s="2">
        <f t="shared" si="0"/>
        <v>340</v>
      </c>
      <c r="L23" s="2">
        <v>5</v>
      </c>
      <c r="M23" s="1">
        <f t="shared" si="7"/>
        <v>68</v>
      </c>
      <c r="N23" s="3"/>
      <c r="O23" s="87">
        <v>1</v>
      </c>
      <c r="P23" s="16">
        <f t="shared" si="2"/>
        <v>68</v>
      </c>
      <c r="Q23" s="87">
        <v>1</v>
      </c>
      <c r="R23" s="90">
        <f t="shared" si="3"/>
        <v>68</v>
      </c>
      <c r="S23" s="87">
        <v>1</v>
      </c>
      <c r="T23" s="90">
        <f t="shared" si="4"/>
        <v>68</v>
      </c>
      <c r="U23" s="87">
        <v>1</v>
      </c>
      <c r="V23" s="90">
        <f t="shared" si="5"/>
        <v>68</v>
      </c>
      <c r="W23" s="87">
        <v>1</v>
      </c>
      <c r="X23" s="90">
        <f t="shared" si="6"/>
        <v>68</v>
      </c>
    </row>
    <row r="24" spans="1:24" ht="41.4" x14ac:dyDescent="0.3">
      <c r="A24" s="2">
        <v>11</v>
      </c>
      <c r="B24" s="83" t="s">
        <v>52</v>
      </c>
      <c r="C24" s="83" t="s">
        <v>53</v>
      </c>
      <c r="D24" s="2" t="s">
        <v>54</v>
      </c>
      <c r="E24" s="2" t="s">
        <v>20</v>
      </c>
      <c r="F24" s="2">
        <v>300</v>
      </c>
      <c r="G24" s="2">
        <v>60</v>
      </c>
      <c r="H24" s="2">
        <v>70</v>
      </c>
      <c r="I24" s="2">
        <v>70</v>
      </c>
      <c r="J24" s="2">
        <v>60</v>
      </c>
      <c r="K24" s="2">
        <f t="shared" si="0"/>
        <v>260</v>
      </c>
      <c r="L24" s="2">
        <v>5</v>
      </c>
      <c r="M24" s="1">
        <f t="shared" si="7"/>
        <v>52</v>
      </c>
      <c r="N24" s="3"/>
      <c r="O24" s="87">
        <v>1</v>
      </c>
      <c r="P24" s="16">
        <f t="shared" si="2"/>
        <v>52</v>
      </c>
      <c r="Q24" s="87">
        <v>1</v>
      </c>
      <c r="R24" s="90">
        <f t="shared" si="3"/>
        <v>52</v>
      </c>
      <c r="S24" s="87">
        <v>1</v>
      </c>
      <c r="T24" s="90">
        <f t="shared" si="4"/>
        <v>52</v>
      </c>
      <c r="U24" s="87">
        <v>1</v>
      </c>
      <c r="V24" s="90">
        <f t="shared" si="5"/>
        <v>52</v>
      </c>
      <c r="W24" s="87">
        <v>1</v>
      </c>
      <c r="X24" s="90">
        <f t="shared" si="6"/>
        <v>52</v>
      </c>
    </row>
    <row r="25" spans="1:24" ht="15.6" x14ac:dyDescent="0.3">
      <c r="A25" s="36" t="s">
        <v>55</v>
      </c>
      <c r="B25" s="37" t="s">
        <v>77</v>
      </c>
      <c r="C25" s="26"/>
      <c r="D25" s="27"/>
      <c r="E25" s="85"/>
      <c r="F25" s="85"/>
      <c r="G25" s="85"/>
      <c r="H25" s="85"/>
      <c r="I25" s="85"/>
      <c r="J25" s="85"/>
      <c r="K25" s="85"/>
      <c r="L25" s="85"/>
      <c r="M25" s="24"/>
      <c r="N25" s="29"/>
      <c r="O25" s="16"/>
      <c r="P25" s="16"/>
      <c r="Q25" s="16"/>
      <c r="R25" s="90"/>
      <c r="S25" s="16"/>
      <c r="T25" s="90"/>
      <c r="U25" s="16"/>
      <c r="V25" s="90"/>
      <c r="W25" s="16"/>
      <c r="X25" s="90"/>
    </row>
    <row r="26" spans="1:24" x14ac:dyDescent="0.3">
      <c r="A26" s="24"/>
      <c r="B26" s="25" t="s">
        <v>58</v>
      </c>
      <c r="C26" s="26"/>
      <c r="D26" s="27"/>
      <c r="E26" s="27"/>
      <c r="F26" s="85"/>
      <c r="G26" s="85"/>
      <c r="H26" s="85"/>
      <c r="I26" s="85"/>
      <c r="J26" s="85"/>
      <c r="K26" s="85"/>
      <c r="L26" s="85"/>
      <c r="M26" s="24"/>
      <c r="N26" s="29"/>
      <c r="O26" s="16"/>
      <c r="P26" s="16"/>
      <c r="Q26" s="16"/>
      <c r="R26" s="90"/>
      <c r="S26" s="16"/>
      <c r="T26" s="90"/>
      <c r="U26" s="16"/>
      <c r="V26" s="90"/>
      <c r="W26" s="16"/>
      <c r="X26" s="90"/>
    </row>
    <row r="27" spans="1:24" ht="158.4" x14ac:dyDescent="0.3">
      <c r="A27" s="24">
        <v>1</v>
      </c>
      <c r="B27" s="30" t="s">
        <v>59</v>
      </c>
      <c r="C27" s="26" t="s">
        <v>60</v>
      </c>
      <c r="D27" s="27" t="s">
        <v>61</v>
      </c>
      <c r="E27" s="27" t="s">
        <v>19</v>
      </c>
      <c r="F27" s="85">
        <v>200</v>
      </c>
      <c r="G27" s="85">
        <v>40</v>
      </c>
      <c r="H27" s="85">
        <v>30</v>
      </c>
      <c r="I27" s="85">
        <v>30</v>
      </c>
      <c r="J27" s="85">
        <v>40</v>
      </c>
      <c r="K27" s="85">
        <f t="shared" ref="K27:K29" si="8">G27+H27+I27+J27</f>
        <v>140</v>
      </c>
      <c r="L27" s="85">
        <v>5</v>
      </c>
      <c r="M27" s="24">
        <f t="shared" ref="M27:M29" si="9">K27/5</f>
        <v>28</v>
      </c>
      <c r="N27" s="29"/>
      <c r="O27" s="87">
        <v>1</v>
      </c>
      <c r="P27" s="16">
        <f t="shared" si="2"/>
        <v>28</v>
      </c>
      <c r="Q27" s="87">
        <v>1</v>
      </c>
      <c r="R27" s="90">
        <f t="shared" si="3"/>
        <v>28</v>
      </c>
      <c r="S27" s="87">
        <v>1</v>
      </c>
      <c r="T27" s="90">
        <f t="shared" si="4"/>
        <v>28</v>
      </c>
      <c r="U27" s="87">
        <v>1</v>
      </c>
      <c r="V27" s="90">
        <f t="shared" si="5"/>
        <v>28</v>
      </c>
      <c r="W27" s="87">
        <v>1</v>
      </c>
      <c r="X27" s="90">
        <f t="shared" si="6"/>
        <v>28</v>
      </c>
    </row>
    <row r="28" spans="1:24" ht="224.4" x14ac:dyDescent="0.3">
      <c r="A28" s="24">
        <v>2</v>
      </c>
      <c r="B28" s="31" t="s">
        <v>62</v>
      </c>
      <c r="C28" s="26" t="s">
        <v>63</v>
      </c>
      <c r="D28" s="27" t="s">
        <v>64</v>
      </c>
      <c r="E28" s="27" t="s">
        <v>19</v>
      </c>
      <c r="F28" s="85">
        <v>200</v>
      </c>
      <c r="G28" s="85">
        <v>40</v>
      </c>
      <c r="H28" s="85">
        <v>40</v>
      </c>
      <c r="I28" s="85">
        <v>30</v>
      </c>
      <c r="J28" s="85">
        <v>30</v>
      </c>
      <c r="K28" s="85">
        <f t="shared" si="8"/>
        <v>140</v>
      </c>
      <c r="L28" s="85">
        <v>5</v>
      </c>
      <c r="M28" s="24">
        <f t="shared" si="9"/>
        <v>28</v>
      </c>
      <c r="N28" s="29"/>
      <c r="O28" s="87">
        <v>1</v>
      </c>
      <c r="P28" s="16">
        <f t="shared" si="2"/>
        <v>28</v>
      </c>
      <c r="Q28" s="87">
        <v>1</v>
      </c>
      <c r="R28" s="90">
        <f t="shared" si="3"/>
        <v>28</v>
      </c>
      <c r="S28" s="87">
        <v>1</v>
      </c>
      <c r="T28" s="90">
        <f t="shared" si="4"/>
        <v>28</v>
      </c>
      <c r="U28" s="87">
        <v>1</v>
      </c>
      <c r="V28" s="90">
        <f t="shared" si="5"/>
        <v>28</v>
      </c>
      <c r="W28" s="87">
        <v>1</v>
      </c>
      <c r="X28" s="90">
        <f t="shared" si="6"/>
        <v>28</v>
      </c>
    </row>
    <row r="29" spans="1:24" ht="224.4" x14ac:dyDescent="0.3">
      <c r="A29" s="24">
        <v>3</v>
      </c>
      <c r="B29" s="31" t="s">
        <v>65</v>
      </c>
      <c r="C29" s="26" t="s">
        <v>66</v>
      </c>
      <c r="D29" s="27" t="s">
        <v>67</v>
      </c>
      <c r="E29" s="27" t="s">
        <v>19</v>
      </c>
      <c r="F29" s="85">
        <v>200</v>
      </c>
      <c r="G29" s="85">
        <v>40</v>
      </c>
      <c r="H29" s="85">
        <v>30</v>
      </c>
      <c r="I29" s="85">
        <v>20</v>
      </c>
      <c r="J29" s="85">
        <v>30</v>
      </c>
      <c r="K29" s="85">
        <f t="shared" si="8"/>
        <v>120</v>
      </c>
      <c r="L29" s="85">
        <v>5</v>
      </c>
      <c r="M29" s="24">
        <f t="shared" si="9"/>
        <v>24</v>
      </c>
      <c r="N29" s="29"/>
      <c r="O29" s="87">
        <v>1</v>
      </c>
      <c r="P29" s="16">
        <f t="shared" si="2"/>
        <v>24</v>
      </c>
      <c r="Q29" s="87">
        <v>1</v>
      </c>
      <c r="R29" s="90">
        <f t="shared" si="3"/>
        <v>24</v>
      </c>
      <c r="S29" s="87">
        <v>1</v>
      </c>
      <c r="T29" s="90">
        <f t="shared" si="4"/>
        <v>24</v>
      </c>
      <c r="U29" s="87">
        <v>1</v>
      </c>
      <c r="V29" s="90">
        <f t="shared" si="5"/>
        <v>24</v>
      </c>
      <c r="W29" s="87">
        <v>1</v>
      </c>
      <c r="X29" s="90">
        <f t="shared" si="6"/>
        <v>24</v>
      </c>
    </row>
    <row r="30" spans="1:24" x14ac:dyDescent="0.3">
      <c r="A30" s="24"/>
      <c r="B30" s="25" t="s">
        <v>68</v>
      </c>
      <c r="C30" s="32"/>
      <c r="D30" s="85"/>
      <c r="E30" s="85"/>
      <c r="F30" s="85"/>
      <c r="G30" s="85"/>
      <c r="H30" s="85"/>
      <c r="I30" s="85"/>
      <c r="J30" s="85"/>
      <c r="K30" s="85"/>
      <c r="L30" s="85"/>
      <c r="M30" s="24"/>
      <c r="N30" s="24"/>
      <c r="O30" s="16"/>
      <c r="P30" s="16"/>
      <c r="Q30" s="16"/>
      <c r="R30" s="90"/>
      <c r="S30" s="16"/>
      <c r="T30" s="90"/>
      <c r="U30" s="16"/>
      <c r="V30" s="90"/>
      <c r="W30" s="16"/>
      <c r="X30" s="90"/>
    </row>
    <row r="31" spans="1:24" ht="79.2" x14ac:dyDescent="0.3">
      <c r="A31" s="33">
        <v>4</v>
      </c>
      <c r="B31" s="34" t="s">
        <v>69</v>
      </c>
      <c r="C31" s="32" t="s">
        <v>70</v>
      </c>
      <c r="D31" s="35" t="s">
        <v>71</v>
      </c>
      <c r="E31" s="35" t="s">
        <v>19</v>
      </c>
      <c r="F31" s="35">
        <v>200</v>
      </c>
      <c r="G31" s="85">
        <v>20</v>
      </c>
      <c r="H31" s="85">
        <v>30</v>
      </c>
      <c r="I31" s="85">
        <v>20</v>
      </c>
      <c r="J31" s="85">
        <v>20</v>
      </c>
      <c r="K31" s="85">
        <f t="shared" ref="K31:K33" si="10">SUM(G31:J31)</f>
        <v>90</v>
      </c>
      <c r="L31" s="85">
        <v>5</v>
      </c>
      <c r="M31" s="24">
        <f t="shared" ref="M31:M33" si="11">K31/5</f>
        <v>18</v>
      </c>
      <c r="N31" s="85"/>
      <c r="O31" s="87">
        <v>1</v>
      </c>
      <c r="P31" s="16">
        <f t="shared" si="2"/>
        <v>18</v>
      </c>
      <c r="Q31" s="87">
        <v>1</v>
      </c>
      <c r="R31" s="90">
        <f t="shared" si="3"/>
        <v>18</v>
      </c>
      <c r="S31" s="87">
        <v>1</v>
      </c>
      <c r="T31" s="90">
        <f t="shared" si="4"/>
        <v>18</v>
      </c>
      <c r="U31" s="87">
        <v>1</v>
      </c>
      <c r="V31" s="90">
        <f t="shared" si="5"/>
        <v>18</v>
      </c>
      <c r="W31" s="87">
        <v>1</v>
      </c>
      <c r="X31" s="90">
        <f t="shared" si="6"/>
        <v>18</v>
      </c>
    </row>
    <row r="32" spans="1:24" ht="79.2" x14ac:dyDescent="0.3">
      <c r="A32" s="24">
        <v>5</v>
      </c>
      <c r="B32" s="32" t="s">
        <v>72</v>
      </c>
      <c r="C32" s="26" t="s">
        <v>73</v>
      </c>
      <c r="D32" s="85" t="s">
        <v>74</v>
      </c>
      <c r="E32" s="85" t="s">
        <v>20</v>
      </c>
      <c r="F32" s="85">
        <v>300</v>
      </c>
      <c r="G32" s="85">
        <v>30</v>
      </c>
      <c r="H32" s="85">
        <v>40</v>
      </c>
      <c r="I32" s="85">
        <v>40</v>
      </c>
      <c r="J32" s="85">
        <v>40</v>
      </c>
      <c r="K32" s="85">
        <f t="shared" si="10"/>
        <v>150</v>
      </c>
      <c r="L32" s="85">
        <v>5</v>
      </c>
      <c r="M32" s="24">
        <f t="shared" si="11"/>
        <v>30</v>
      </c>
      <c r="N32" s="85"/>
      <c r="O32" s="87">
        <v>1</v>
      </c>
      <c r="P32" s="16">
        <f t="shared" si="2"/>
        <v>30</v>
      </c>
      <c r="Q32" s="87">
        <v>1</v>
      </c>
      <c r="R32" s="90">
        <f t="shared" si="3"/>
        <v>30</v>
      </c>
      <c r="S32" s="87">
        <v>1</v>
      </c>
      <c r="T32" s="90">
        <f t="shared" si="4"/>
        <v>30</v>
      </c>
      <c r="U32" s="87">
        <v>1</v>
      </c>
      <c r="V32" s="90">
        <f t="shared" si="5"/>
        <v>30</v>
      </c>
      <c r="W32" s="87">
        <v>1</v>
      </c>
      <c r="X32" s="90">
        <f t="shared" si="6"/>
        <v>30</v>
      </c>
    </row>
    <row r="33" spans="1:24" ht="66" x14ac:dyDescent="0.3">
      <c r="A33" s="24">
        <v>6</v>
      </c>
      <c r="B33" s="32" t="s">
        <v>75</v>
      </c>
      <c r="C33" s="26" t="s">
        <v>76</v>
      </c>
      <c r="D33" s="85" t="s">
        <v>74</v>
      </c>
      <c r="E33" s="85" t="s">
        <v>19</v>
      </c>
      <c r="F33" s="85">
        <v>200</v>
      </c>
      <c r="G33" s="85">
        <v>15</v>
      </c>
      <c r="H33" s="85">
        <v>10</v>
      </c>
      <c r="I33" s="85">
        <v>20</v>
      </c>
      <c r="J33" s="85">
        <v>20</v>
      </c>
      <c r="K33" s="85">
        <f t="shared" si="10"/>
        <v>65</v>
      </c>
      <c r="L33" s="85">
        <v>5</v>
      </c>
      <c r="M33" s="24">
        <f t="shared" si="11"/>
        <v>13</v>
      </c>
      <c r="N33" s="85"/>
      <c r="O33" s="87">
        <v>1</v>
      </c>
      <c r="P33" s="16">
        <f t="shared" si="2"/>
        <v>13</v>
      </c>
      <c r="Q33" s="87">
        <v>1</v>
      </c>
      <c r="R33" s="90">
        <f t="shared" si="3"/>
        <v>13</v>
      </c>
      <c r="S33" s="87">
        <v>1</v>
      </c>
      <c r="T33" s="90">
        <f t="shared" si="4"/>
        <v>13</v>
      </c>
      <c r="U33" s="87">
        <v>1</v>
      </c>
      <c r="V33" s="90">
        <f t="shared" si="5"/>
        <v>13</v>
      </c>
      <c r="W33" s="87">
        <v>1</v>
      </c>
      <c r="X33" s="90">
        <f t="shared" si="6"/>
        <v>13</v>
      </c>
    </row>
    <row r="34" spans="1:24" x14ac:dyDescent="0.3">
      <c r="A34" s="24"/>
      <c r="B34" s="25" t="s">
        <v>78</v>
      </c>
      <c r="C34" s="32"/>
      <c r="D34" s="85"/>
      <c r="E34" s="85"/>
      <c r="F34" s="85"/>
      <c r="G34" s="85"/>
      <c r="H34" s="85"/>
      <c r="I34" s="85"/>
      <c r="J34" s="85"/>
      <c r="K34" s="85"/>
      <c r="L34" s="85"/>
      <c r="M34" s="24"/>
      <c r="N34" s="24"/>
      <c r="O34" s="16"/>
      <c r="P34" s="16"/>
      <c r="Q34" s="16"/>
      <c r="R34" s="90"/>
      <c r="S34" s="16"/>
      <c r="T34" s="90"/>
      <c r="U34" s="16"/>
      <c r="V34" s="90"/>
      <c r="W34" s="16"/>
      <c r="X34" s="90"/>
    </row>
    <row r="35" spans="1:24" ht="79.2" x14ac:dyDescent="0.3">
      <c r="A35" s="24">
        <v>1</v>
      </c>
      <c r="B35" s="32" t="s">
        <v>80</v>
      </c>
      <c r="C35" s="32" t="s">
        <v>81</v>
      </c>
      <c r="D35" s="85" t="s">
        <v>79</v>
      </c>
      <c r="E35" s="85" t="s">
        <v>19</v>
      </c>
      <c r="F35" s="85">
        <v>200</v>
      </c>
      <c r="G35" s="85">
        <v>10</v>
      </c>
      <c r="H35" s="85">
        <v>10</v>
      </c>
      <c r="I35" s="85">
        <v>5</v>
      </c>
      <c r="J35" s="85">
        <v>5</v>
      </c>
      <c r="K35" s="85">
        <f t="shared" ref="K35:K44" si="12">G35+H35+I35+J35</f>
        <v>30</v>
      </c>
      <c r="L35" s="85">
        <v>5</v>
      </c>
      <c r="M35" s="24">
        <f t="shared" ref="M35:M44" si="13">K35/5</f>
        <v>6</v>
      </c>
      <c r="N35" s="85"/>
      <c r="O35" s="87">
        <v>1</v>
      </c>
      <c r="P35" s="16">
        <f t="shared" si="2"/>
        <v>6</v>
      </c>
      <c r="Q35" s="87">
        <v>1</v>
      </c>
      <c r="R35" s="90">
        <f t="shared" si="3"/>
        <v>6</v>
      </c>
      <c r="S35" s="87">
        <v>1</v>
      </c>
      <c r="T35" s="90">
        <f t="shared" si="4"/>
        <v>6</v>
      </c>
      <c r="U35" s="87">
        <v>1</v>
      </c>
      <c r="V35" s="90">
        <f t="shared" si="5"/>
        <v>6</v>
      </c>
      <c r="W35" s="87">
        <v>1</v>
      </c>
      <c r="X35" s="90">
        <f t="shared" si="6"/>
        <v>6</v>
      </c>
    </row>
    <row r="36" spans="1:24" ht="66" x14ac:dyDescent="0.3">
      <c r="A36" s="24">
        <v>2</v>
      </c>
      <c r="B36" s="32" t="s">
        <v>82</v>
      </c>
      <c r="C36" s="32" t="s">
        <v>83</v>
      </c>
      <c r="D36" s="85" t="s">
        <v>84</v>
      </c>
      <c r="E36" s="85" t="s">
        <v>17</v>
      </c>
      <c r="F36" s="85">
        <v>100</v>
      </c>
      <c r="G36" s="85">
        <v>1.5</v>
      </c>
      <c r="H36" s="85">
        <v>1.5</v>
      </c>
      <c r="I36" s="85">
        <v>1</v>
      </c>
      <c r="J36" s="85">
        <v>1</v>
      </c>
      <c r="K36" s="85">
        <f t="shared" si="12"/>
        <v>5</v>
      </c>
      <c r="L36" s="85">
        <v>5</v>
      </c>
      <c r="M36" s="24">
        <f t="shared" si="13"/>
        <v>1</v>
      </c>
      <c r="N36" s="85"/>
      <c r="O36" s="87">
        <v>1</v>
      </c>
      <c r="P36" s="16">
        <f t="shared" si="2"/>
        <v>1</v>
      </c>
      <c r="Q36" s="87">
        <v>1</v>
      </c>
      <c r="R36" s="90">
        <f t="shared" si="3"/>
        <v>1</v>
      </c>
      <c r="S36" s="87">
        <v>1</v>
      </c>
      <c r="T36" s="90">
        <f t="shared" si="4"/>
        <v>1</v>
      </c>
      <c r="U36" s="87">
        <v>1</v>
      </c>
      <c r="V36" s="90">
        <f t="shared" si="5"/>
        <v>1</v>
      </c>
      <c r="W36" s="87">
        <v>1</v>
      </c>
      <c r="X36" s="90">
        <f t="shared" si="6"/>
        <v>1</v>
      </c>
    </row>
    <row r="37" spans="1:24" ht="92.4" x14ac:dyDescent="0.3">
      <c r="A37" s="24">
        <v>3</v>
      </c>
      <c r="B37" s="32" t="s">
        <v>85</v>
      </c>
      <c r="C37" s="32" t="s">
        <v>86</v>
      </c>
      <c r="D37" s="85" t="s">
        <v>84</v>
      </c>
      <c r="E37" s="85" t="s">
        <v>19</v>
      </c>
      <c r="F37" s="85">
        <v>200</v>
      </c>
      <c r="G37" s="85">
        <v>5</v>
      </c>
      <c r="H37" s="85">
        <v>5</v>
      </c>
      <c r="I37" s="85">
        <v>5</v>
      </c>
      <c r="J37" s="85">
        <v>5</v>
      </c>
      <c r="K37" s="85">
        <f t="shared" si="12"/>
        <v>20</v>
      </c>
      <c r="L37" s="85">
        <v>5</v>
      </c>
      <c r="M37" s="24">
        <f t="shared" si="13"/>
        <v>4</v>
      </c>
      <c r="N37" s="85"/>
      <c r="O37" s="87">
        <v>1</v>
      </c>
      <c r="P37" s="16">
        <f t="shared" si="2"/>
        <v>4</v>
      </c>
      <c r="Q37" s="87">
        <v>1</v>
      </c>
      <c r="R37" s="90">
        <f t="shared" si="3"/>
        <v>4</v>
      </c>
      <c r="S37" s="87">
        <v>1</v>
      </c>
      <c r="T37" s="90">
        <f t="shared" si="4"/>
        <v>4</v>
      </c>
      <c r="U37" s="87">
        <v>1</v>
      </c>
      <c r="V37" s="90">
        <f t="shared" si="5"/>
        <v>4</v>
      </c>
      <c r="W37" s="87">
        <v>1</v>
      </c>
      <c r="X37" s="90">
        <f t="shared" si="6"/>
        <v>4</v>
      </c>
    </row>
    <row r="38" spans="1:24" ht="79.2" x14ac:dyDescent="0.3">
      <c r="A38" s="24">
        <v>4</v>
      </c>
      <c r="B38" s="32" t="s">
        <v>87</v>
      </c>
      <c r="C38" s="32" t="s">
        <v>88</v>
      </c>
      <c r="D38" s="85" t="s">
        <v>89</v>
      </c>
      <c r="E38" s="85" t="s">
        <v>19</v>
      </c>
      <c r="F38" s="85">
        <v>200</v>
      </c>
      <c r="G38" s="85">
        <v>8</v>
      </c>
      <c r="H38" s="85">
        <v>7</v>
      </c>
      <c r="I38" s="85">
        <v>5</v>
      </c>
      <c r="J38" s="85">
        <v>5</v>
      </c>
      <c r="K38" s="85">
        <f t="shared" si="12"/>
        <v>25</v>
      </c>
      <c r="L38" s="85">
        <v>5</v>
      </c>
      <c r="M38" s="24">
        <f t="shared" si="13"/>
        <v>5</v>
      </c>
      <c r="N38" s="85"/>
      <c r="O38" s="87">
        <v>1</v>
      </c>
      <c r="P38" s="16">
        <f t="shared" si="2"/>
        <v>5</v>
      </c>
      <c r="Q38" s="87">
        <v>1</v>
      </c>
      <c r="R38" s="90">
        <f t="shared" si="3"/>
        <v>5</v>
      </c>
      <c r="S38" s="87">
        <v>1</v>
      </c>
      <c r="T38" s="90">
        <f t="shared" si="4"/>
        <v>5</v>
      </c>
      <c r="U38" s="87">
        <v>1</v>
      </c>
      <c r="V38" s="90">
        <f t="shared" si="5"/>
        <v>5</v>
      </c>
      <c r="W38" s="87">
        <v>1</v>
      </c>
      <c r="X38" s="90">
        <f t="shared" si="6"/>
        <v>5</v>
      </c>
    </row>
    <row r="39" spans="1:24" ht="52.8" x14ac:dyDescent="0.3">
      <c r="A39" s="24">
        <v>5</v>
      </c>
      <c r="B39" s="32" t="s">
        <v>90</v>
      </c>
      <c r="C39" s="32" t="s">
        <v>91</v>
      </c>
      <c r="D39" s="85" t="s">
        <v>89</v>
      </c>
      <c r="E39" s="85" t="s">
        <v>19</v>
      </c>
      <c r="F39" s="85">
        <v>200</v>
      </c>
      <c r="G39" s="85">
        <v>25</v>
      </c>
      <c r="H39" s="85">
        <v>20</v>
      </c>
      <c r="I39" s="85">
        <v>20</v>
      </c>
      <c r="J39" s="85">
        <v>15</v>
      </c>
      <c r="K39" s="85">
        <f t="shared" si="12"/>
        <v>80</v>
      </c>
      <c r="L39" s="85">
        <v>5</v>
      </c>
      <c r="M39" s="24">
        <f t="shared" si="13"/>
        <v>16</v>
      </c>
      <c r="N39" s="85"/>
      <c r="O39" s="87">
        <v>1</v>
      </c>
      <c r="P39" s="16">
        <f t="shared" si="2"/>
        <v>16</v>
      </c>
      <c r="Q39" s="87">
        <v>1</v>
      </c>
      <c r="R39" s="90">
        <f t="shared" si="3"/>
        <v>16</v>
      </c>
      <c r="S39" s="87">
        <v>1</v>
      </c>
      <c r="T39" s="90">
        <f t="shared" si="4"/>
        <v>16</v>
      </c>
      <c r="U39" s="87">
        <v>1</v>
      </c>
      <c r="V39" s="90">
        <f t="shared" si="5"/>
        <v>16</v>
      </c>
      <c r="W39" s="87">
        <v>1</v>
      </c>
      <c r="X39" s="90">
        <f t="shared" si="6"/>
        <v>16</v>
      </c>
    </row>
    <row r="40" spans="1:24" ht="39.6" x14ac:dyDescent="0.3">
      <c r="A40" s="24">
        <v>6</v>
      </c>
      <c r="B40" s="32" t="s">
        <v>92</v>
      </c>
      <c r="C40" s="32" t="s">
        <v>93</v>
      </c>
      <c r="D40" s="85" t="s">
        <v>89</v>
      </c>
      <c r="E40" s="85" t="s">
        <v>19</v>
      </c>
      <c r="F40" s="85">
        <v>200</v>
      </c>
      <c r="G40" s="85">
        <v>18</v>
      </c>
      <c r="H40" s="85">
        <v>14</v>
      </c>
      <c r="I40" s="85">
        <v>14</v>
      </c>
      <c r="J40" s="85">
        <v>14</v>
      </c>
      <c r="K40" s="85">
        <f t="shared" si="12"/>
        <v>60</v>
      </c>
      <c r="L40" s="85">
        <v>5</v>
      </c>
      <c r="M40" s="24">
        <f t="shared" si="13"/>
        <v>12</v>
      </c>
      <c r="N40" s="85"/>
      <c r="O40" s="87">
        <v>1</v>
      </c>
      <c r="P40" s="16">
        <f t="shared" si="2"/>
        <v>12</v>
      </c>
      <c r="Q40" s="87">
        <v>1</v>
      </c>
      <c r="R40" s="90">
        <f t="shared" si="3"/>
        <v>12</v>
      </c>
      <c r="S40" s="87">
        <v>1</v>
      </c>
      <c r="T40" s="90">
        <f t="shared" si="4"/>
        <v>12</v>
      </c>
      <c r="U40" s="87">
        <v>1</v>
      </c>
      <c r="V40" s="90">
        <f t="shared" si="5"/>
        <v>12</v>
      </c>
      <c r="W40" s="87">
        <v>1</v>
      </c>
      <c r="X40" s="90">
        <f t="shared" si="6"/>
        <v>12</v>
      </c>
    </row>
    <row r="41" spans="1:24" ht="39.6" x14ac:dyDescent="0.3">
      <c r="A41" s="24">
        <v>7</v>
      </c>
      <c r="B41" s="32" t="s">
        <v>94</v>
      </c>
      <c r="C41" s="32" t="s">
        <v>95</v>
      </c>
      <c r="D41" s="85" t="s">
        <v>96</v>
      </c>
      <c r="E41" s="85" t="s">
        <v>19</v>
      </c>
      <c r="F41" s="85">
        <v>200</v>
      </c>
      <c r="G41" s="85">
        <v>40</v>
      </c>
      <c r="H41" s="85">
        <v>35</v>
      </c>
      <c r="I41" s="85">
        <v>30</v>
      </c>
      <c r="J41" s="85">
        <v>25</v>
      </c>
      <c r="K41" s="85">
        <f t="shared" si="12"/>
        <v>130</v>
      </c>
      <c r="L41" s="85">
        <v>5</v>
      </c>
      <c r="M41" s="24">
        <f t="shared" si="13"/>
        <v>26</v>
      </c>
      <c r="N41" s="85"/>
      <c r="O41" s="87">
        <v>1</v>
      </c>
      <c r="P41" s="16">
        <f t="shared" si="2"/>
        <v>26</v>
      </c>
      <c r="Q41" s="87">
        <v>1</v>
      </c>
      <c r="R41" s="90">
        <f t="shared" si="3"/>
        <v>26</v>
      </c>
      <c r="S41" s="87">
        <v>1</v>
      </c>
      <c r="T41" s="90">
        <f t="shared" si="4"/>
        <v>26</v>
      </c>
      <c r="U41" s="87">
        <v>1</v>
      </c>
      <c r="V41" s="90">
        <f t="shared" si="5"/>
        <v>26</v>
      </c>
      <c r="W41" s="87">
        <v>1</v>
      </c>
      <c r="X41" s="90">
        <f t="shared" si="6"/>
        <v>26</v>
      </c>
    </row>
    <row r="42" spans="1:24" ht="92.4" x14ac:dyDescent="0.3">
      <c r="A42" s="24">
        <v>8</v>
      </c>
      <c r="B42" s="32" t="s">
        <v>97</v>
      </c>
      <c r="C42" s="32" t="s">
        <v>98</v>
      </c>
      <c r="D42" s="85" t="s">
        <v>99</v>
      </c>
      <c r="E42" s="85" t="s">
        <v>19</v>
      </c>
      <c r="F42" s="85">
        <v>200</v>
      </c>
      <c r="G42" s="85">
        <v>6</v>
      </c>
      <c r="H42" s="85">
        <v>5</v>
      </c>
      <c r="I42" s="85">
        <v>5</v>
      </c>
      <c r="J42" s="85">
        <v>4</v>
      </c>
      <c r="K42" s="85">
        <f t="shared" si="12"/>
        <v>20</v>
      </c>
      <c r="L42" s="85">
        <v>5</v>
      </c>
      <c r="M42" s="24">
        <f t="shared" si="13"/>
        <v>4</v>
      </c>
      <c r="N42" s="85"/>
      <c r="O42" s="87">
        <v>1</v>
      </c>
      <c r="P42" s="16">
        <f t="shared" si="2"/>
        <v>4</v>
      </c>
      <c r="Q42" s="87">
        <v>1</v>
      </c>
      <c r="R42" s="90">
        <f t="shared" si="3"/>
        <v>4</v>
      </c>
      <c r="S42" s="87">
        <v>1</v>
      </c>
      <c r="T42" s="90">
        <f t="shared" si="4"/>
        <v>4</v>
      </c>
      <c r="U42" s="87">
        <v>1</v>
      </c>
      <c r="V42" s="90">
        <f t="shared" si="5"/>
        <v>4</v>
      </c>
      <c r="W42" s="87">
        <v>1</v>
      </c>
      <c r="X42" s="90">
        <f t="shared" si="6"/>
        <v>4</v>
      </c>
    </row>
    <row r="43" spans="1:24" ht="118.8" x14ac:dyDescent="0.3">
      <c r="A43" s="24">
        <v>9</v>
      </c>
      <c r="B43" s="32" t="s">
        <v>100</v>
      </c>
      <c r="C43" s="32" t="s">
        <v>101</v>
      </c>
      <c r="D43" s="85" t="s">
        <v>102</v>
      </c>
      <c r="E43" s="85" t="s">
        <v>19</v>
      </c>
      <c r="F43" s="85">
        <v>200</v>
      </c>
      <c r="G43" s="85">
        <v>6</v>
      </c>
      <c r="H43" s="85">
        <v>5</v>
      </c>
      <c r="I43" s="85">
        <v>5</v>
      </c>
      <c r="J43" s="85">
        <v>4</v>
      </c>
      <c r="K43" s="85">
        <f t="shared" si="12"/>
        <v>20</v>
      </c>
      <c r="L43" s="85">
        <v>5</v>
      </c>
      <c r="M43" s="24">
        <f t="shared" si="13"/>
        <v>4</v>
      </c>
      <c r="N43" s="85"/>
      <c r="O43" s="87">
        <v>1</v>
      </c>
      <c r="P43" s="16">
        <f t="shared" si="2"/>
        <v>4</v>
      </c>
      <c r="Q43" s="87">
        <v>1</v>
      </c>
      <c r="R43" s="90">
        <f t="shared" si="3"/>
        <v>4</v>
      </c>
      <c r="S43" s="87">
        <v>1</v>
      </c>
      <c r="T43" s="90">
        <f t="shared" si="4"/>
        <v>4</v>
      </c>
      <c r="U43" s="87">
        <v>1</v>
      </c>
      <c r="V43" s="90">
        <f t="shared" si="5"/>
        <v>4</v>
      </c>
      <c r="W43" s="87">
        <v>1</v>
      </c>
      <c r="X43" s="90">
        <f t="shared" si="6"/>
        <v>4</v>
      </c>
    </row>
    <row r="44" spans="1:24" ht="39.6" x14ac:dyDescent="0.3">
      <c r="A44" s="24">
        <v>10</v>
      </c>
      <c r="B44" s="32" t="s">
        <v>103</v>
      </c>
      <c r="C44" s="32" t="s">
        <v>104</v>
      </c>
      <c r="D44" s="85" t="s">
        <v>105</v>
      </c>
      <c r="E44" s="85" t="s">
        <v>19</v>
      </c>
      <c r="F44" s="85">
        <v>100</v>
      </c>
      <c r="G44" s="85">
        <v>6</v>
      </c>
      <c r="H44" s="85">
        <v>5</v>
      </c>
      <c r="I44" s="85">
        <v>5</v>
      </c>
      <c r="J44" s="85">
        <v>4</v>
      </c>
      <c r="K44" s="85">
        <f t="shared" si="12"/>
        <v>20</v>
      </c>
      <c r="L44" s="85">
        <v>5</v>
      </c>
      <c r="M44" s="24">
        <f t="shared" si="13"/>
        <v>4</v>
      </c>
      <c r="N44" s="85"/>
      <c r="O44" s="87">
        <v>1</v>
      </c>
      <c r="P44" s="16">
        <f t="shared" si="2"/>
        <v>4</v>
      </c>
      <c r="Q44" s="87">
        <v>1</v>
      </c>
      <c r="R44" s="90">
        <f t="shared" si="3"/>
        <v>4</v>
      </c>
      <c r="S44" s="87">
        <v>1</v>
      </c>
      <c r="T44" s="90">
        <f t="shared" si="4"/>
        <v>4</v>
      </c>
      <c r="U44" s="87">
        <v>1</v>
      </c>
      <c r="V44" s="90">
        <f t="shared" si="5"/>
        <v>4</v>
      </c>
      <c r="W44" s="87">
        <v>1</v>
      </c>
      <c r="X44" s="90">
        <f t="shared" si="6"/>
        <v>4</v>
      </c>
    </row>
    <row r="45" spans="1:24" x14ac:dyDescent="0.3">
      <c r="A45" s="91"/>
      <c r="B45" s="135" t="s">
        <v>145</v>
      </c>
      <c r="C45" s="136"/>
      <c r="D45" s="137"/>
      <c r="E45" s="45"/>
      <c r="F45" s="45"/>
      <c r="G45" s="45"/>
      <c r="H45" s="45"/>
      <c r="I45" s="45"/>
      <c r="J45" s="45"/>
      <c r="K45" s="45"/>
      <c r="L45" s="45"/>
      <c r="M45" s="45"/>
      <c r="N45" s="45"/>
      <c r="O45" s="45"/>
      <c r="P45" s="45">
        <f>SUM(P11:P44)</f>
        <v>652</v>
      </c>
      <c r="Q45" s="45"/>
      <c r="R45" s="45">
        <f>SUM(R11:R44)</f>
        <v>652</v>
      </c>
      <c r="S45" s="45"/>
      <c r="T45" s="45">
        <f>SUM(T11:T44)</f>
        <v>652</v>
      </c>
      <c r="U45" s="45"/>
      <c r="V45" s="45">
        <f>SUM(V11:V44)</f>
        <v>652</v>
      </c>
      <c r="W45" s="45"/>
      <c r="X45" s="45">
        <f>SUM(X11:X44)</f>
        <v>652</v>
      </c>
    </row>
    <row r="46" spans="1:24" x14ac:dyDescent="0.3">
      <c r="B46" s="40" t="s">
        <v>146</v>
      </c>
    </row>
    <row r="47" spans="1:24" x14ac:dyDescent="0.3">
      <c r="Q47" s="53" t="s">
        <v>147</v>
      </c>
      <c r="R47" s="86">
        <f>R45/P45</f>
        <v>1</v>
      </c>
      <c r="S47" s="53" t="s">
        <v>148</v>
      </c>
      <c r="T47" s="54">
        <f>T45/P45</f>
        <v>1</v>
      </c>
      <c r="U47" s="53" t="s">
        <v>149</v>
      </c>
      <c r="V47" s="54">
        <f>V45/P45</f>
        <v>1</v>
      </c>
      <c r="W47" s="53" t="s">
        <v>150</v>
      </c>
      <c r="X47" s="55">
        <f>X45/P45</f>
        <v>1</v>
      </c>
    </row>
    <row r="48" spans="1:24" x14ac:dyDescent="0.3">
      <c r="Q48" s="56" t="s">
        <v>151</v>
      </c>
      <c r="R48" s="56"/>
      <c r="S48" s="40"/>
      <c r="T48" s="40"/>
      <c r="U48" s="55">
        <f>(R47+T47+V47+X47)/4</f>
        <v>1</v>
      </c>
      <c r="V48" s="40"/>
      <c r="W48" s="40"/>
      <c r="X48" s="40"/>
    </row>
    <row r="50" spans="2:13" x14ac:dyDescent="0.3">
      <c r="B50" s="57" t="s">
        <v>152</v>
      </c>
      <c r="C50" s="57"/>
      <c r="D50" s="58">
        <f>30+U48*70</f>
        <v>100</v>
      </c>
      <c r="E50" s="40" t="s">
        <v>153</v>
      </c>
      <c r="M50" t="s">
        <v>153</v>
      </c>
    </row>
  </sheetData>
  <mergeCells count="27">
    <mergeCell ref="B45:D45"/>
    <mergeCell ref="N7:N10"/>
    <mergeCell ref="P7:P10"/>
    <mergeCell ref="O7:O10"/>
    <mergeCell ref="A7:A10"/>
    <mergeCell ref="H7:H10"/>
    <mergeCell ref="I7:I10"/>
    <mergeCell ref="J7:J10"/>
    <mergeCell ref="K7:K10"/>
    <mergeCell ref="L7:L10"/>
    <mergeCell ref="M7:M10"/>
    <mergeCell ref="B7:B10"/>
    <mergeCell ref="C7:C10"/>
    <mergeCell ref="D7:D10"/>
    <mergeCell ref="E7:E10"/>
    <mergeCell ref="F7:F10"/>
    <mergeCell ref="U8:V8"/>
    <mergeCell ref="Q7:X7"/>
    <mergeCell ref="W8:X9"/>
    <mergeCell ref="Q9:R9"/>
    <mergeCell ref="S9:T9"/>
    <mergeCell ref="U9:V9"/>
    <mergeCell ref="B13:C13"/>
    <mergeCell ref="A1:T1"/>
    <mergeCell ref="Q8:R8"/>
    <mergeCell ref="S8:T8"/>
    <mergeCell ref="G7:G10"/>
  </mergeCells>
  <pageMargins left="0.3" right="0.2" top="0.5" bottom="0.5" header="0.3" footer="0.3"/>
  <pageSetup paperSize="9" scale="82" orientation="landscape"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Co cau P VHXH</vt:lpstr>
      <vt:lpstr>Danh mục Nội vụ</vt:lpstr>
      <vt:lpstr>DMCV CV3 - NVTQ</vt:lpstr>
      <vt:lpstr>KPI CV3 - NVTQ</vt:lpstr>
      <vt:lpstr>KPI vi tri Noi vu</vt:lpstr>
      <vt:lpstr>'Danh mục Nội vụ'!Print_Titles</vt:lpstr>
      <vt:lpstr>'KPI vi tri Noi vu'!Print_Titles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HP</cp:lastModifiedBy>
  <cp:lastPrinted>2026-09-28T04:17:12Z</cp:lastPrinted>
  <dcterms:created xsi:type="dcterms:W3CDTF">2026-07-15T04:24:47Z</dcterms:created>
  <dcterms:modified xsi:type="dcterms:W3CDTF">2026-10-20T09:54:34Z</dcterms:modified>
</cp:coreProperties>
</file>