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2" windowWidth="22980" windowHeight="9552" activeTab="3"/>
  </bookViews>
  <sheets>
    <sheet name="Co cau to chuc" sheetId="1" r:id="rId1"/>
    <sheet name="Thu vien KPI p Ky thuat" sheetId="2" r:id="rId2"/>
    <sheet name="JD - KPI" sheetId="3" r:id="rId3"/>
    <sheet name="KPI Ky thuat dien final" sheetId="4" r:id="rId4"/>
  </sheets>
  <externalReferences>
    <externalReference r:id="rId5"/>
  </externalReferences>
  <definedNames>
    <definedName name="_Fill" localSheetId="2" hidden="1">#REF!</definedName>
    <definedName name="_Fill" localSheetId="3" hidden="1">#REF!</definedName>
    <definedName name="_Fill" localSheetId="1" hidden="1">#REF!</definedName>
    <definedName name="_Fill" hidden="1">#REF!</definedName>
    <definedName name="_xlnm._FilterDatabase" localSheetId="3" hidden="1">'KPI Ky thuat dien final'!$A$5:$AQ$16</definedName>
    <definedName name="_xlnm._FilterDatabase" localSheetId="1" hidden="1">'Thu vien KPI p Ky thuat'!$A$5:$AN$66</definedName>
    <definedName name="vertex42_copyright" hidden="1">"© 2018 Vertex42 LLC"</definedName>
    <definedName name="vertex42_id" hidden="1">"work-schedule-with-icons.xlsx"</definedName>
    <definedName name="vertex42_title" hidden="1">"Work Schedule with Icons"</definedName>
  </definedNames>
  <calcPr calcId="144525"/>
</workbook>
</file>

<file path=xl/calcChain.xml><?xml version="1.0" encoding="utf-8"?>
<calcChain xmlns="http://schemas.openxmlformats.org/spreadsheetml/2006/main">
  <c r="F15" i="4" l="1"/>
  <c r="Q14" i="4"/>
  <c r="P14" i="4"/>
  <c r="E14" i="4"/>
  <c r="N13" i="4"/>
  <c r="P13" i="4" s="1"/>
  <c r="Q13" i="4" s="1"/>
  <c r="R12" i="4"/>
  <c r="S12" i="4" s="1"/>
  <c r="T12" i="4" s="1"/>
  <c r="U12" i="4" s="1"/>
  <c r="V12" i="4" s="1"/>
  <c r="P12" i="4"/>
  <c r="Q12" i="4" s="1"/>
  <c r="N12" i="4"/>
  <c r="I12" i="4"/>
  <c r="E12" i="4"/>
  <c r="I11" i="4"/>
  <c r="N11" i="4" s="1"/>
  <c r="E11" i="4"/>
  <c r="I10" i="4"/>
  <c r="N10" i="4" s="1"/>
  <c r="I9" i="4"/>
  <c r="N9" i="4" s="1"/>
  <c r="N8" i="4"/>
  <c r="R8" i="4" s="1"/>
  <c r="S8" i="4" s="1"/>
  <c r="T8" i="4" s="1"/>
  <c r="U8" i="4" s="1"/>
  <c r="V8" i="4" s="1"/>
  <c r="I8" i="4"/>
  <c r="E8" i="4"/>
  <c r="Q7" i="4"/>
  <c r="N7" i="4"/>
  <c r="R7" i="4" s="1"/>
  <c r="S7" i="4" s="1"/>
  <c r="T7" i="4" s="1"/>
  <c r="U7" i="4" s="1"/>
  <c r="V7" i="4" s="1"/>
  <c r="I7" i="4"/>
  <c r="E7" i="4"/>
  <c r="I6" i="4"/>
  <c r="N6" i="4" s="1"/>
  <c r="E6" i="4"/>
  <c r="E15" i="4" s="1"/>
  <c r="Y5" i="2"/>
  <c r="X5" i="2"/>
  <c r="W5" i="2"/>
  <c r="V5" i="2"/>
  <c r="U5" i="2"/>
  <c r="T5" i="2"/>
  <c r="M17" i="1"/>
  <c r="L17" i="1"/>
  <c r="K17" i="1"/>
  <c r="J17" i="1"/>
  <c r="I17" i="1"/>
  <c r="H17" i="1"/>
  <c r="R11" i="4" l="1"/>
  <c r="S11" i="4" s="1"/>
  <c r="T11" i="4" s="1"/>
  <c r="U11" i="4" s="1"/>
  <c r="V11" i="4" s="1"/>
  <c r="P11" i="4"/>
  <c r="Q11" i="4" s="1"/>
  <c r="P6" i="4"/>
  <c r="Q6" i="4" s="1"/>
  <c r="R6" i="4"/>
  <c r="S6" i="4" s="1"/>
  <c r="T6" i="4" s="1"/>
  <c r="U6" i="4" s="1"/>
  <c r="V6" i="4" s="1"/>
  <c r="P9" i="4"/>
  <c r="Q9" i="4" s="1"/>
  <c r="R9" i="4"/>
  <c r="S9" i="4" s="1"/>
  <c r="T9" i="4" s="1"/>
  <c r="U9" i="4" s="1"/>
  <c r="V9" i="4" s="1"/>
  <c r="R10" i="4"/>
  <c r="S10" i="4" s="1"/>
  <c r="T10" i="4" s="1"/>
  <c r="U10" i="4" s="1"/>
  <c r="V10" i="4" s="1"/>
  <c r="P10" i="4"/>
  <c r="Q10" i="4" s="1"/>
  <c r="P8" i="4"/>
  <c r="Q8" i="4" s="1"/>
  <c r="R13" i="4"/>
  <c r="S13" i="4" s="1"/>
  <c r="T13" i="4" s="1"/>
  <c r="U13" i="4" s="1"/>
  <c r="V13" i="4" s="1"/>
  <c r="Q15" i="4" l="1"/>
</calcChain>
</file>

<file path=xl/comments1.xml><?xml version="1.0" encoding="utf-8"?>
<comments xmlns="http://schemas.openxmlformats.org/spreadsheetml/2006/main">
  <authors>
    <author>KinhcanLap</author>
  </authors>
  <commentList>
    <comment ref="M4" authorId="0">
      <text>
        <r>
          <rPr>
            <b/>
            <sz val="8"/>
            <color indexed="81"/>
            <rFont val="Tahoma"/>
            <family val="2"/>
            <charset val="163"/>
          </rPr>
          <t>KinhcanLap:</t>
        </r>
        <r>
          <rPr>
            <sz val="8"/>
            <color indexed="81"/>
            <rFont val="Tahoma"/>
            <family val="2"/>
            <charset val="163"/>
          </rPr>
          <t xml:space="preserve">
Như thế nào là đạt về số lượng, chất lượng, thời gian, chi phí, thời lượng?</t>
        </r>
      </text>
    </comment>
  </commentList>
</comments>
</file>

<file path=xl/comments2.xml><?xml version="1.0" encoding="utf-8"?>
<comments xmlns="http://schemas.openxmlformats.org/spreadsheetml/2006/main">
  <authors>
    <author>KinhcanLap</author>
  </authors>
  <commentList>
    <comment ref="G4" authorId="0">
      <text>
        <r>
          <rPr>
            <b/>
            <sz val="8"/>
            <color indexed="81"/>
            <rFont val="Tahoma"/>
            <family val="2"/>
            <charset val="163"/>
          </rPr>
          <t>KinhcanLap:</t>
        </r>
        <r>
          <rPr>
            <sz val="8"/>
            <color indexed="81"/>
            <rFont val="Tahoma"/>
            <family val="2"/>
            <charset val="163"/>
          </rPr>
          <t xml:space="preserve">
Như thế nào là đạt về số lượng, chất lượng, thời gian, chi phí, thời lượng?</t>
        </r>
      </text>
    </comment>
  </commentList>
</comments>
</file>

<file path=xl/sharedStrings.xml><?xml version="1.0" encoding="utf-8"?>
<sst xmlns="http://schemas.openxmlformats.org/spreadsheetml/2006/main" count="729" uniqueCount="236">
  <si>
    <t>CƠ CẤU TỔ CHỨC PHÒNG KỸ THUẬT CƠ ĐIỆN</t>
  </si>
  <si>
    <t>1. Mục đích:</t>
  </si>
  <si>
    <t>Đảm bảo dịch vụ của công ty được diễn ra liên tục đạt chất lượng, số lượng, tiến độ theo yêu cầu</t>
  </si>
  <si>
    <t>2. Sơ đồ tổ chức:</t>
  </si>
  <si>
    <t>Trưởng phòng</t>
  </si>
  <si>
    <t>Trưởng nhóm</t>
  </si>
  <si>
    <t>Kỹ thuật điện</t>
  </si>
  <si>
    <t>Kỹ thuật bảo trì</t>
  </si>
  <si>
    <t>Kỹ thuật cơ</t>
  </si>
  <si>
    <t>Admin</t>
  </si>
  <si>
    <t>3. Chức năng của bộ phận</t>
  </si>
  <si>
    <t>Stt</t>
  </si>
  <si>
    <t>Chức năng</t>
  </si>
  <si>
    <t xml:space="preserve"> Tham gia xây dựng hồ sơ dự thầu</t>
  </si>
  <si>
    <t>C</t>
  </si>
  <si>
    <t>T</t>
  </si>
  <si>
    <t>Tiếp nhận dự án vận hành kỹ thuật</t>
  </si>
  <si>
    <t>Xây dựng kế hoạch vận hành tòa nhà</t>
  </si>
  <si>
    <t>Duy trì, giám sát các thiết bị cơ, điện trong tòa nhà</t>
  </si>
  <si>
    <t>Tiến hành sửa chữa, xử lý các sự cố cơ điện phát sinh</t>
  </si>
  <si>
    <t>Vận hành các máy móc (máy bơm, xử lý nước thải, máy phát điện, PCCC...)</t>
  </si>
  <si>
    <t>Duy tu, bảo dưỡng, bào trì máy móc thiết bị</t>
  </si>
  <si>
    <t>Hướng dẫn, huấn luyện an toàn sử dung thiết bị cho người trong tòa nhà</t>
  </si>
  <si>
    <t>Trả lời các phàn nàn, khiếu kiện của khách hàng</t>
  </si>
  <si>
    <t>Thống kê, báo cáo tình hình triển khai dịch vụ</t>
  </si>
  <si>
    <t xml:space="preserve"> C (Chịu trách nhiệm chính), T (tham gia trực tiếp vào dòng chảy hoạt động), H (hỗ trợ)</t>
  </si>
  <si>
    <t>BẢNG GIAO MỤC TIÊU HOẠT ĐỘNG TOÀN CÔNG TY NĂM 
(Ban hành theo quyết định số ………./HĐQT ngày ……/……./…………</t>
  </si>
  <si>
    <t>Số:</t>
  </si>
  <si>
    <t>Ngày: ……/……/………</t>
  </si>
  <si>
    <t>Viễn cảnh BSC</t>
  </si>
  <si>
    <t>Trọng số Mục tiêu</t>
  </si>
  <si>
    <t>Ký hiệu</t>
  </si>
  <si>
    <t>Mục tiêu chiến lược</t>
  </si>
  <si>
    <t>Chiến thuật/ nhân tố dẫn tới sự thành công của chiến lược (CSF)</t>
  </si>
  <si>
    <t>Nhân tố hay hành động nào dẫn tới sự thành công của chiến lược và chiến thuật</t>
  </si>
  <si>
    <t>Trọng số</t>
  </si>
  <si>
    <t>Phân loại</t>
  </si>
  <si>
    <t>Chiến lược như thế nào là đạt kỳ vọng về số lượng, chất lượng, chi phí  và thời gian</t>
  </si>
  <si>
    <t>Tiêu chí - thước đo/ tên KPI</t>
  </si>
  <si>
    <t>KPI năm</t>
  </si>
  <si>
    <t>Thước đo, đơn vị tính</t>
  </si>
  <si>
    <t>Tần suất kiểm soát</t>
  </si>
  <si>
    <t>Công cụ đo lường/Nguồn chứng minh</t>
  </si>
  <si>
    <t>Phân bổ KPI xuống các vị trí</t>
  </si>
  <si>
    <t>PHÂN BỔ MỤC TIÊU THEO THÁNG</t>
  </si>
  <si>
    <t>Nhóm</t>
  </si>
  <si>
    <t>Thành phần</t>
  </si>
  <si>
    <t>Tham chiếu</t>
  </si>
  <si>
    <t>Chỉ tiêu</t>
  </si>
  <si>
    <t>Kỹ thuật</t>
  </si>
  <si>
    <t>Năm</t>
  </si>
  <si>
    <t>%</t>
  </si>
  <si>
    <t>Tháng</t>
  </si>
  <si>
    <t>Quý</t>
  </si>
  <si>
    <t>III</t>
  </si>
  <si>
    <t>Nội bộ</t>
  </si>
  <si>
    <t>P1</t>
  </si>
  <si>
    <t>P11</t>
  </si>
  <si>
    <t>Duy trì và nâng cao chất lượng dịch vụ vận hành kỹ và bảo trì kỹ thuật</t>
  </si>
  <si>
    <t>Tổng dự án cần triển khai</t>
  </si>
  <si>
    <t>dự án</t>
  </si>
  <si>
    <t>BC Kỹ thuật</t>
  </si>
  <si>
    <t>P12</t>
  </si>
  <si>
    <t>Tổng giá trị dự án cần triển khai</t>
  </si>
  <si>
    <t>VND</t>
  </si>
  <si>
    <t>P13</t>
  </si>
  <si>
    <t>Tỷ lệ vật tư sửa chữa phát sinh/ tổng giá trị dự án triển khai</t>
  </si>
  <si>
    <t>P14</t>
  </si>
  <si>
    <t>Số lần bị dừng vận hành của khách hàng</t>
  </si>
  <si>
    <t>Lần</t>
  </si>
  <si>
    <t>Tuần</t>
  </si>
  <si>
    <t>P15</t>
  </si>
  <si>
    <t>Tỷ lệ thời gian dừng vận hành của các dự án/ tổng thời gian dự án vận hành</t>
  </si>
  <si>
    <t>P3</t>
  </si>
  <si>
    <t>P31</t>
  </si>
  <si>
    <t>Hoàn thiện hệ thống quy trình, quản trị doanh nghiệp</t>
  </si>
  <si>
    <t>Thời gian hoàn thành hệ thống Quản trị hiệu suất BSCvsKPI</t>
  </si>
  <si>
    <t>BC Nhân sự</t>
  </si>
  <si>
    <t>P311</t>
  </si>
  <si>
    <t>Phòng Kỹ thuật xây dựng hệ thống bộ phận</t>
  </si>
  <si>
    <t>Hoàn thành</t>
  </si>
  <si>
    <t>Thời gian hoàn thành hệ thống Quản trị hiệu suất BSCvsKPI của phòng Kỹ thuật</t>
  </si>
  <si>
    <t>P4</t>
  </si>
  <si>
    <t>P41</t>
  </si>
  <si>
    <t>Đảm bảo các hoạt động của các khách hàng tại dự án được diễn ra liên tục</t>
  </si>
  <si>
    <t>Tổng giá trị hỗ trợ thêm cho các khách hàng</t>
  </si>
  <si>
    <t>P42</t>
  </si>
  <si>
    <t>Số lần hỗ trợ cho khách hàng</t>
  </si>
  <si>
    <t>P5</t>
  </si>
  <si>
    <t>P51</t>
  </si>
  <si>
    <t>Gia tăng cam kết cho nhân viên kỹ thuật key (quan trọng)</t>
  </si>
  <si>
    <t>Tỷ lệ nhân viên kỹ thuật tồn tại &gt;= 6 tháng / tổng số nhân viên kỹ thuật</t>
  </si>
  <si>
    <t>P52</t>
  </si>
  <si>
    <t>Tỷ lệ nhân viên kỹ thuật nghỉ việc/ tổng số nhân viên</t>
  </si>
  <si>
    <t>P53</t>
  </si>
  <si>
    <t>Tỷ lệ tổng thời gian vắng mặt của nhân viên kỹ thuật/ tổng thời gian lý thuyết của các nhân viên kỹ thuật</t>
  </si>
  <si>
    <t>P531</t>
  </si>
  <si>
    <t>Tổ chức các hoạt động teambuilding kết nối</t>
  </si>
  <si>
    <t>Tháng tổ chức kết nối 1 lần</t>
  </si>
  <si>
    <t>Số sự kiện teambuilding được tổ chức: 12</t>
  </si>
  <si>
    <t>P32</t>
  </si>
  <si>
    <t>Tỷ lệ nhân viên kỹ thuật tham gia các sự kiện teambuilding của công ty: 90%</t>
  </si>
  <si>
    <t>L2</t>
  </si>
  <si>
    <t>L21</t>
  </si>
  <si>
    <t xml:space="preserve">Phát triển mạnh hơn trong việc ứng dụng CN vào quản lý kỹ thuật </t>
  </si>
  <si>
    <t>Thời gian hoàn thành nâng cấp ứng dụng CN vào quản lý kỹ thuật</t>
  </si>
  <si>
    <t>JD01</t>
  </si>
  <si>
    <t>Đảm bảo đáp ứng đúng yêu cầu của bài thầu kinh doanh</t>
  </si>
  <si>
    <t>Số dự án trúng thầu khi có sự tham gia của kỹ thuật</t>
  </si>
  <si>
    <t>Tỷ lệ số dự án trúng thầu khi có sự tham gia của kỹ thuật/ tổng số gói thầu</t>
  </si>
  <si>
    <t>Các yêu cầu tham gia thầu của kinh doanh được đáp ứng 100 %</t>
  </si>
  <si>
    <t>Số hồ sơ thầu, phương án thầu cần lập</t>
  </si>
  <si>
    <t>Tỷ lệ gói thầu có sự tham gia của kỹ thuật/ tổng gói thầu kinh doanh: 100%</t>
  </si>
  <si>
    <t>Số lượng hồ sơ, phương án kỹ thuật đạt yêu cầu cao</t>
  </si>
  <si>
    <t xml:space="preserve">Tỷ lệ gói thầu có sự tham gia của kỹ thuật vượt qua sơ loại/ tổng số gói thầu </t>
  </si>
  <si>
    <t>Số bộ hồ sơ thầu được kỹ thuật chuẩn bị vượt qua sơ loại</t>
  </si>
  <si>
    <t>Kinh doanh hài lòng</t>
  </si>
  <si>
    <t>Số lời khen của kinh doanh</t>
  </si>
  <si>
    <t>Đúng tiến độ yêu cầu của kinh doanh</t>
  </si>
  <si>
    <t>Số lượng hồ sơ kỹ thuật đáp ứng đúng tiến độ của kinh doanh</t>
  </si>
  <si>
    <t>Tỷ lệ số lượng hồ sơ kỹ thuật đáp ứng đúng tiến độ của kinh doanh/ tổng số lượng hồ sơ kỹ thuật</t>
  </si>
  <si>
    <t>Số lượng hồ sơ kỹ thuật phục vụ thầu trễ tiến độ</t>
  </si>
  <si>
    <t>Không lãng phí vật tư làm thầu</t>
  </si>
  <si>
    <t>Tổng chi phí làm hồ sơ thầu</t>
  </si>
  <si>
    <t>Tỷ lệ chi phí làm thầu/ tổng chi phí</t>
  </si>
  <si>
    <t>JD02</t>
  </si>
  <si>
    <t>Số lượng dự án được tiếp nhận</t>
  </si>
  <si>
    <t>JD03</t>
  </si>
  <si>
    <t>Số bản kế hoạch được triển khai</t>
  </si>
  <si>
    <t>JD04</t>
  </si>
  <si>
    <t>Tổng số thiết bị được giám sát trong tòa nhà</t>
  </si>
  <si>
    <t>Số lần tuần tra, kiểm tra các thiết bị cơ điện trong tòa nhà</t>
  </si>
  <si>
    <t xml:space="preserve">Số lần xảy ra sự cố thiết bị </t>
  </si>
  <si>
    <t xml:space="preserve">Số lần đề xuất xử lý các vấn đề trước khi </t>
  </si>
  <si>
    <t>JD05</t>
  </si>
  <si>
    <t>Số lần sửa chữa xử lý sự cố cơ điện phát sinh</t>
  </si>
  <si>
    <t>Tổng điểm sửa chữa xử lý sự cố cơ điện được tiến hành</t>
  </si>
  <si>
    <t>Tỷ lệ sự cố phát sinh lần 2/ tổng số sự cố được sửa chữa xử lý</t>
  </si>
  <si>
    <t>Thời gian trung bình xử lý 1 sự cố</t>
  </si>
  <si>
    <t>Tổng chi phí phát sinh xử lý sự cố</t>
  </si>
  <si>
    <t>Tỷ lệ chi phí sửa chữa, xử lý sự cố/ tổng chi phí dự án</t>
  </si>
  <si>
    <t>JD06</t>
  </si>
  <si>
    <t>Tổng số giá trị năng lượng được sử dụng vận hành máy móc</t>
  </si>
  <si>
    <t>Tổng số thiết bị được vận hành và quản lý</t>
  </si>
  <si>
    <t>Tổng khối lượng nước được bơm qua hệ thống</t>
  </si>
  <si>
    <t>Tổng chi phí vận hành máy móc</t>
  </si>
  <si>
    <t>Tỷ lệ chi phí vận hành máy móc/ tổng chi phí dự án</t>
  </si>
  <si>
    <t>JD07</t>
  </si>
  <si>
    <t>Tổng số máy móc được duy tu bảo dưỡng</t>
  </si>
  <si>
    <t>Tổng điểm bảo dưỡng duy tu được xử lý</t>
  </si>
  <si>
    <t xml:space="preserve">Tỷ lệ máy móc được cá nhân sửa chữa duy tu / tổng số máy móc bị hỏng </t>
  </si>
  <si>
    <t>Tỷ lệ máy móc bị hỏng trở lại / tổng số máy móc được sửa chữa</t>
  </si>
  <si>
    <t xml:space="preserve">Số lời khen của đơn vị đối tác về thiết bị </t>
  </si>
  <si>
    <t xml:space="preserve">Tổng chi phí duy tu bảo dướng, bảo trì máy móc </t>
  </si>
  <si>
    <t>Tỷ lệ chi phí duy tu bảo trì máy móc/ tổng chi phí dự án</t>
  </si>
  <si>
    <t>JD08</t>
  </si>
  <si>
    <t>Tổng số lượt người được huấn luyện an toàn</t>
  </si>
  <si>
    <t>Số sự cố phát sinh do nhân viên đối tác không biết thao tác</t>
  </si>
  <si>
    <t>Tỷ lệ người được huấn luyện đạt tiêu chuẩn/ tổng số người được huấn luyện an toàn</t>
  </si>
  <si>
    <t>Tổng chi phí huấn luyện an toàn</t>
  </si>
  <si>
    <t>Tỷ lệ chi phí huấn luyện/ tổng chi phí dự án</t>
  </si>
  <si>
    <t>JD09</t>
  </si>
  <si>
    <t>Tổng số lượt phàn nàn của khách hàng được xử lý</t>
  </si>
  <si>
    <t>Tỷ lệ số lượt xử lý khiếu nại thành công/ tổng số khiếu nại</t>
  </si>
  <si>
    <t>Số lời khen của đối tác về dịch vụ</t>
  </si>
  <si>
    <t>JD10</t>
  </si>
  <si>
    <t>Số lần thống kê báo cáo tình hình được làm</t>
  </si>
  <si>
    <t>Tổng</t>
  </si>
  <si>
    <r>
      <t xml:space="preserve">Hướng dẫn phân bổ chỉ tiêu Công ty xuống các Đơn vị: Căn cứ theo Ma trận chức năng Công ty để phân bổ theo các tiêu thức: C </t>
    </r>
    <r>
      <rPr>
        <i/>
        <sz val="11"/>
        <color rgb="FF000000"/>
        <rFont val="Times New Roman"/>
        <family val="1"/>
        <charset val="163"/>
      </rPr>
      <t>(Chịu trách nhiệm chính)</t>
    </r>
    <r>
      <rPr>
        <b/>
        <i/>
        <sz val="11"/>
        <color rgb="FF000000"/>
        <rFont val="Times New Roman"/>
        <family val="1"/>
        <charset val="163"/>
      </rPr>
      <t xml:space="preserve">, T </t>
    </r>
    <r>
      <rPr>
        <i/>
        <sz val="11"/>
        <color rgb="FF000000"/>
        <rFont val="Times New Roman"/>
        <family val="1"/>
        <charset val="163"/>
      </rPr>
      <t>(tham gia trực tiếp vào dòng chảy hoạt động)</t>
    </r>
    <r>
      <rPr>
        <b/>
        <i/>
        <sz val="11"/>
        <color rgb="FF000000"/>
        <rFont val="Times New Roman"/>
        <family val="1"/>
        <charset val="163"/>
      </rPr>
      <t xml:space="preserve">, H </t>
    </r>
    <r>
      <rPr>
        <i/>
        <sz val="11"/>
        <color rgb="FF000000"/>
        <rFont val="Times New Roman"/>
        <family val="1"/>
        <charset val="163"/>
      </rPr>
      <t>(hỗ trợ)</t>
    </r>
  </si>
  <si>
    <t>Ngày …. Tháng ….. Năm …….</t>
  </si>
  <si>
    <t>Người nhận mục tiêu</t>
  </si>
  <si>
    <t>BẢNG PHÂN TÁCH KPI TỪ CHỨC NĂNG</t>
  </si>
  <si>
    <t>Chức năng (KRA)</t>
  </si>
  <si>
    <t>Công việc đảm bảo điều gì</t>
  </si>
  <si>
    <t>Công việc như thế nào là đạt</t>
  </si>
  <si>
    <t>Vấn đề gì đang xảy ra ở công việc</t>
  </si>
  <si>
    <t>Số lượng</t>
  </si>
  <si>
    <t>Chất lượng</t>
  </si>
  <si>
    <t>Thời gian</t>
  </si>
  <si>
    <t>Chi phí</t>
  </si>
  <si>
    <t>Diễn đạt</t>
  </si>
  <si>
    <t>Thước đo</t>
  </si>
  <si>
    <t>Lên kế hoạch duy tu bảo dưỡng</t>
  </si>
  <si>
    <t xml:space="preserve">Kiểm tra, đánh giá các máy móc </t>
  </si>
  <si>
    <t>Tiến hành tự bảo trì sửa chữa các hỏng hóc nhỏ</t>
  </si>
  <si>
    <t>Số máy móc được sửa chữa bảo dưỡng</t>
  </si>
  <si>
    <t>Tỷ lệ máy móc được sửa chữa thành công/ tổng số máy móc</t>
  </si>
  <si>
    <t xml:space="preserve">Quản lý đối tác sửa chữa </t>
  </si>
  <si>
    <t>Số máy móc được phân công quản lý bảo dưỡng sửa chữa</t>
  </si>
  <si>
    <t xml:space="preserve">Thử nghiệm máy móc </t>
  </si>
  <si>
    <t>Nghiệm thu bàn giao máy móc</t>
  </si>
  <si>
    <t>Vị trí</t>
  </si>
  <si>
    <t>Nguyễn Hùng Cường | kinhcan24 | blognhansu.net.vn</t>
  </si>
  <si>
    <t>Mục tiêu bộ phận</t>
  </si>
  <si>
    <t>Cách tính %HT</t>
  </si>
  <si>
    <t>KPI</t>
  </si>
  <si>
    <t>Đánh giá thả nổi</t>
  </si>
  <si>
    <t>KPI theo bậc</t>
  </si>
  <si>
    <t>5W - 1H</t>
  </si>
  <si>
    <t>TB tháng</t>
  </si>
  <si>
    <t>KQ</t>
  </si>
  <si>
    <t>% HT</t>
  </si>
  <si>
    <t>Điểm %</t>
  </si>
  <si>
    <t>What</t>
  </si>
  <si>
    <t>Why</t>
  </si>
  <si>
    <t>Where</t>
  </si>
  <si>
    <t>When</t>
  </si>
  <si>
    <t>Who</t>
  </si>
  <si>
    <t>How</t>
  </si>
  <si>
    <t>Tổng dự án đang triển khai</t>
  </si>
  <si>
    <t>KQ/ Chỉ tiêu x 100%</t>
  </si>
  <si>
    <t>Tên KPI</t>
  </si>
  <si>
    <t>Key</t>
  </si>
  <si>
    <t>Dữ liệu</t>
  </si>
  <si>
    <t>Quy trình</t>
  </si>
  <si>
    <t>Nếu hỗ trợ được 4 lần thì đạt 100%, cứ mỗi lần tăng thêm được 10%, cứ mỗi lần giảm đi thì - 25%</t>
  </si>
  <si>
    <t>JD041</t>
  </si>
  <si>
    <t>Thiết bị</t>
  </si>
  <si>
    <t>JD042</t>
  </si>
  <si>
    <t xml:space="preserve">Số lần bị xảy ra sự cố thiết bị </t>
  </si>
  <si>
    <t>Chỉ tiêu / KQ x 100%</t>
  </si>
  <si>
    <t>JD043</t>
  </si>
  <si>
    <t>JD051</t>
  </si>
  <si>
    <t>điểm</t>
  </si>
  <si>
    <t>JD081</t>
  </si>
  <si>
    <t>Lượt</t>
  </si>
  <si>
    <t>JD082</t>
  </si>
  <si>
    <t>JD11</t>
  </si>
  <si>
    <t>JD111</t>
  </si>
  <si>
    <t>Hoàn thành công việc của bộ phận</t>
  </si>
  <si>
    <t>Tỷ lệ hoàn thành KPI của trưởng phòng</t>
  </si>
  <si>
    <t>KPI mở rộng</t>
  </si>
  <si>
    <t>Sáng tạo</t>
  </si>
  <si>
    <t>Số cải tiến công việc cần có</t>
  </si>
  <si>
    <t>Tuân thủ nội quy</t>
  </si>
  <si>
    <t>Số lần đi làm muộn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</si>
</sst>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 &quot;\&quot;* #,##0_ ;_ &quot;\&quot;* \-#,##0_ ;_ &quot;\&quot;* &quot;-&quot;_ ;_ @_ "/>
    <numFmt numFmtId="166" formatCode="_ &quot;\&quot;* #,##0.00_ ;_ &quot;\&quot;* \-#,##0.00_ ;_ &quot;\&quot;* &quot;-&quot;??_ ;_ @_ "/>
    <numFmt numFmtId="167" formatCode="_ * #,##0_ ;_ * \-#,##0_ ;_ * &quot;-&quot;_ ;_ @_ "/>
    <numFmt numFmtId="168" formatCode="_ * #,##0.00_ ;_ * \-#,##0.00_ ;_ * &quot;-&quot;??_ ;_ @_ "/>
    <numFmt numFmtId="169" formatCode="\$#,##0\ ;\(\$#,##0\)"/>
    <numFmt numFmtId="170" formatCode="_-* #,##0.00\ _₫_-;\-* #,##0.00\ _₫_-;_-* &quot;-&quot;??\ _₫_-;_-@_-"/>
    <numFmt numFmtId="171" formatCode="_-&quot;£&quot;* #,##0.00_-;\-&quot;£&quot;* #,##0.00_-;_-&quot;£&quot;* &quot;-&quot;??_-;_-@_-"/>
    <numFmt numFmtId="172" formatCode="s\t\a\nd\a\rd"/>
    <numFmt numFmtId="173" formatCode="_([$€-2]* #,##0.00_);_([$€-2]* \(#,##0.00\);_([$€-2]* &quot;-&quot;??_)"/>
    <numFmt numFmtId="174" formatCode="&quot;\&quot;#,##0;[Red]&quot;\&quot;&quot;\&quot;\-#,##0"/>
    <numFmt numFmtId="175" formatCode="&quot;\&quot;#,##0.00;[Red]&quot;\&quot;&quot;\&quot;&quot;\&quot;&quot;\&quot;&quot;\&quot;&quot;\&quot;\-#,##0.00"/>
    <numFmt numFmtId="176" formatCode="&quot;\&quot;#,##0.00;[Red]&quot;\&quot;\-#,##0.00"/>
    <numFmt numFmtId="177" formatCode="&quot;\&quot;#,##0;[Red]&quot;\&quot;\-#,##0"/>
  </numFmts>
  <fonts count="85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4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rgb="FFFF0000"/>
      <name val="Times New Roman"/>
      <family val="1"/>
      <charset val="163"/>
    </font>
    <font>
      <b/>
      <i/>
      <sz val="11"/>
      <color theme="1"/>
      <name val="Times New Roman"/>
      <family val="1"/>
      <charset val="163"/>
    </font>
    <font>
      <i/>
      <sz val="11"/>
      <color rgb="FF000000"/>
      <name val="Times New Roman"/>
      <family val="1"/>
      <charset val="163"/>
    </font>
    <font>
      <b/>
      <i/>
      <sz val="11"/>
      <color rgb="FF000000"/>
      <name val="Times New Roman"/>
      <family val="1"/>
      <charset val="163"/>
    </font>
    <font>
      <b/>
      <sz val="8"/>
      <color indexed="81"/>
      <name val="Tahoma"/>
      <family val="2"/>
      <charset val="163"/>
    </font>
    <font>
      <sz val="8"/>
      <color indexed="81"/>
      <name val="Tahoma"/>
      <family val="2"/>
      <charset val="163"/>
    </font>
    <font>
      <b/>
      <sz val="14"/>
      <color theme="1"/>
      <name val="Times New Roman"/>
      <family val="1"/>
      <charset val="163"/>
    </font>
    <font>
      <i/>
      <sz val="11"/>
      <color theme="1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1"/>
      <color indexed="8"/>
      <name val="ＭＳ Ｐゴシック"/>
      <family val="2"/>
    </font>
    <font>
      <sz val="11"/>
      <color theme="0"/>
      <name val="Calibri"/>
      <family val="2"/>
      <charset val="163"/>
      <scheme val="minor"/>
    </font>
    <font>
      <sz val="11"/>
      <color indexed="9"/>
      <name val="ＭＳ Ｐゴシック"/>
      <family val="2"/>
    </font>
    <font>
      <sz val="12"/>
      <name val="±¼¸²Ã¼"/>
      <family val="3"/>
      <charset val="129"/>
    </font>
    <font>
      <sz val="11"/>
      <color rgb="FF9C0006"/>
      <name val="Calibri"/>
      <family val="2"/>
      <charset val="163"/>
      <scheme val="minor"/>
    </font>
    <font>
      <sz val="12"/>
      <name val="µ¸¿òÃ¼"/>
      <family val="3"/>
      <charset val="129"/>
    </font>
    <font>
      <b/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indexed="8"/>
      <name val="Arial"/>
      <family val="2"/>
    </font>
    <font>
      <sz val="10"/>
      <color rgb="FF000000"/>
      <name val="Arial"/>
      <family val="2"/>
      <charset val="163"/>
    </font>
    <font>
      <sz val="10"/>
      <name val="Times New Roman"/>
      <family val="1"/>
    </font>
    <font>
      <sz val="10"/>
      <name val="Arial"/>
      <family val="2"/>
    </font>
    <font>
      <sz val="10"/>
      <name val="Verdana"/>
      <family val="2"/>
    </font>
    <font>
      <b/>
      <sz val="11"/>
      <color indexed="63"/>
      <name val="ＭＳ Ｐゴシック"/>
      <family val="2"/>
    </font>
    <font>
      <sz val="11"/>
      <color indexed="62"/>
      <name val="ＭＳ Ｐゴシック"/>
      <family val="2"/>
    </font>
    <font>
      <b/>
      <sz val="15"/>
      <color indexed="56"/>
      <name val="ＭＳ Ｐゴシック"/>
      <family val="2"/>
    </font>
    <font>
      <b/>
      <sz val="13"/>
      <color indexed="56"/>
      <name val="ＭＳ Ｐゴシック"/>
      <family val="2"/>
    </font>
    <font>
      <b/>
      <sz val="11"/>
      <color indexed="56"/>
      <name val="ＭＳ Ｐゴシック"/>
      <family val="2"/>
    </font>
    <font>
      <i/>
      <sz val="11"/>
      <color rgb="FF7F7F7F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b/>
      <sz val="12"/>
      <name val="Arial"/>
      <family val="2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u/>
      <sz val="10"/>
      <color indexed="12"/>
      <name val=".VnTime"/>
      <family val="2"/>
    </font>
    <font>
      <u/>
      <sz val="10"/>
      <color indexed="12"/>
      <name val="VNI-Times"/>
      <family val="2"/>
    </font>
    <font>
      <u/>
      <sz val="11"/>
      <color theme="10"/>
      <name val="Calibri"/>
      <family val="2"/>
    </font>
    <font>
      <u/>
      <sz val="10"/>
      <color indexed="12"/>
      <name val="VNI-Times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11"/>
      <color rgb="FF3F3F76"/>
      <name val="Calibri"/>
      <family val="2"/>
      <charset val="163"/>
      <scheme val="minor"/>
    </font>
    <font>
      <b/>
      <sz val="11"/>
      <color indexed="9"/>
      <name val="ＭＳ Ｐゴシック"/>
      <family val="2"/>
    </font>
    <font>
      <sz val="10"/>
      <name val="MS Sans Serif"/>
      <family val="2"/>
    </font>
    <font>
      <sz val="11"/>
      <color rgb="FFFA7D00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  <charset val="163"/>
    </font>
    <font>
      <sz val="11"/>
      <color indexed="8"/>
      <name val="Arial"/>
      <family val="2"/>
      <charset val="163"/>
    </font>
    <font>
      <sz val="12"/>
      <color theme="1"/>
      <name val="Times New Roman"/>
      <family val="2"/>
    </font>
    <font>
      <sz val="11"/>
      <color theme="1"/>
      <name val="Arial"/>
      <family val="2"/>
    </font>
    <font>
      <sz val="11"/>
      <name val="ＭＳ Ｐゴシック"/>
      <family val="2"/>
    </font>
    <font>
      <sz val="14"/>
      <name val="Times New Roman"/>
      <family val="1"/>
      <charset val="163"/>
    </font>
    <font>
      <sz val="10"/>
      <color indexed="22"/>
      <name val="Arial"/>
      <family val="2"/>
      <charset val="163"/>
    </font>
    <font>
      <sz val="11"/>
      <color indexed="52"/>
      <name val="ＭＳ Ｐゴシック"/>
      <family val="2"/>
    </font>
    <font>
      <b/>
      <sz val="11"/>
      <color rgb="FF3F3F3F"/>
      <name val="Calibri"/>
      <family val="2"/>
      <charset val="163"/>
      <scheme val="minor"/>
    </font>
    <font>
      <b/>
      <sz val="18"/>
      <color indexed="56"/>
      <name val="ＭＳ Ｐゴシック"/>
      <family val="2"/>
    </font>
    <font>
      <b/>
      <sz val="11"/>
      <color indexed="52"/>
      <name val="ＭＳ Ｐゴシック"/>
      <family val="2"/>
    </font>
    <font>
      <b/>
      <sz val="18"/>
      <color theme="3"/>
      <name val="Cambria"/>
      <family val="2"/>
      <charset val="163"/>
      <scheme val="major"/>
    </font>
    <font>
      <b/>
      <sz val="11"/>
      <color indexed="8"/>
      <name val="ＭＳ Ｐゴシック"/>
      <family val="2"/>
    </font>
    <font>
      <sz val="11"/>
      <color indexed="17"/>
      <name val="ＭＳ Ｐゴシック"/>
      <family val="2"/>
    </font>
    <font>
      <b/>
      <sz val="11"/>
      <color theme="1"/>
      <name val="Calibri"/>
      <family val="2"/>
      <charset val="163"/>
      <scheme val="minor"/>
    </font>
    <font>
      <sz val="11"/>
      <color indexed="60"/>
      <name val="ＭＳ Ｐゴシック"/>
      <family val="2"/>
    </font>
    <font>
      <sz val="11"/>
      <color indexed="10"/>
      <name val="ＭＳ Ｐゴシック"/>
      <family val="2"/>
    </font>
    <font>
      <i/>
      <sz val="11"/>
      <color indexed="23"/>
      <name val="ＭＳ Ｐゴシック"/>
      <family val="2"/>
    </font>
    <font>
      <b/>
      <sz val="10"/>
      <name val="VN AvantGBook"/>
    </font>
    <font>
      <sz val="8"/>
      <name val="VN Helvetica"/>
    </font>
    <font>
      <sz val="11"/>
      <color rgb="FFFF0000"/>
      <name val="Calibri"/>
      <family val="2"/>
      <charset val="163"/>
      <scheme val="minor"/>
    </font>
    <font>
      <sz val="11"/>
      <color indexed="20"/>
      <name val="ＭＳ Ｐゴシック"/>
      <family val="2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2DBDB"/>
        <bgColor rgb="FFF2DBDB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1">
    <xf numFmtId="0" fontId="0" fillId="0" borderId="0"/>
    <xf numFmtId="9" fontId="4" fillId="0" borderId="0" applyFont="0" applyFill="0" applyBorder="0" applyAlignment="0" applyProtection="0"/>
    <xf numFmtId="0" fontId="19" fillId="0" borderId="0" applyFill="0"/>
    <xf numFmtId="0" fontId="20" fillId="0" borderId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21" fillId="43" borderId="0" applyNumberFormat="0" applyBorder="0" applyAlignment="0" applyProtection="0">
      <alignment vertical="center"/>
    </xf>
    <xf numFmtId="0" fontId="21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7" borderId="0" applyNumberFormat="0" applyBorder="0" applyAlignment="0" applyProtection="0">
      <alignment vertical="center"/>
    </xf>
    <xf numFmtId="0" fontId="21" fillId="48" borderId="0" applyNumberFormat="0" applyBorder="0" applyAlignment="0" applyProtection="0">
      <alignment vertical="center"/>
    </xf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21" fillId="49" borderId="0" applyNumberFormat="0" applyBorder="0" applyAlignment="0" applyProtection="0">
      <alignment vertical="center"/>
    </xf>
    <xf numFmtId="0" fontId="21" fillId="50" borderId="0" applyNumberFormat="0" applyBorder="0" applyAlignment="0" applyProtection="0">
      <alignment vertical="center"/>
    </xf>
    <xf numFmtId="0" fontId="21" fillId="51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  <xf numFmtId="0" fontId="21" fillId="52" borderId="0" applyNumberFormat="0" applyBorder="0" applyAlignment="0" applyProtection="0">
      <alignment vertical="center"/>
    </xf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3" fillId="53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2" fillId="9" borderId="0" applyNumberFormat="0" applyBorder="0" applyAlignment="0" applyProtection="0"/>
    <xf numFmtId="0" fontId="22" fillId="13" borderId="0" applyNumberFormat="0" applyBorder="0" applyAlignment="0" applyProtection="0"/>
    <xf numFmtId="0" fontId="3" fillId="13" borderId="0" applyNumberFormat="0" applyBorder="0" applyAlignment="0" applyProtection="0"/>
    <xf numFmtId="0" fontId="22" fillId="17" borderId="0" applyNumberFormat="0" applyBorder="0" applyAlignment="0" applyProtection="0"/>
    <xf numFmtId="0" fontId="3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9" borderId="0" applyNumberFormat="0" applyBorder="0" applyAlignment="0" applyProtection="0"/>
    <xf numFmtId="165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5" fillId="3" borderId="0" applyNumberFormat="0" applyBorder="0" applyAlignment="0" applyProtection="0"/>
    <xf numFmtId="169" fontId="20" fillId="0" borderId="0" applyFont="0" applyFill="0" applyBorder="0" applyAlignment="0" applyProtection="0"/>
    <xf numFmtId="0" fontId="26" fillId="0" borderId="0"/>
    <xf numFmtId="0" fontId="27" fillId="6" borderId="4" applyNumberFormat="0" applyAlignment="0" applyProtection="0"/>
    <xf numFmtId="0" fontId="28" fillId="7" borderId="7" applyNumberFormat="0" applyAlignment="0" applyProtection="0"/>
    <xf numFmtId="170" fontId="4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1" fillId="0" borderId="0" applyFont="0" applyFill="0" applyBorder="0" applyAlignment="0" applyProtection="0"/>
    <xf numFmtId="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20" fillId="0" borderId="0" applyFont="0" applyFill="0" applyBorder="0" applyAlignment="0" applyProtection="0"/>
    <xf numFmtId="44" fontId="33" fillId="0" borderId="0" applyFont="0" applyFill="0" applyBorder="0" applyAlignment="0" applyProtection="0"/>
    <xf numFmtId="169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34" fillId="57" borderId="39" applyNumberFormat="0" applyAlignment="0" applyProtection="0">
      <alignment vertical="center"/>
    </xf>
    <xf numFmtId="0" fontId="35" fillId="48" borderId="40" applyNumberFormat="0" applyAlignment="0" applyProtection="0">
      <alignment vertical="center"/>
    </xf>
    <xf numFmtId="0" fontId="36" fillId="0" borderId="41" applyNumberFormat="0" applyFill="0" applyAlignment="0" applyProtection="0">
      <alignment vertical="center"/>
    </xf>
    <xf numFmtId="0" fontId="37" fillId="0" borderId="42" applyNumberFormat="0" applyFill="0" applyAlignment="0" applyProtection="0">
      <alignment vertical="center"/>
    </xf>
    <xf numFmtId="0" fontId="38" fillId="0" borderId="4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173" fontId="33" fillId="0" borderId="0" applyFont="0" applyFill="0" applyBorder="0" applyAlignment="0" applyProtection="0"/>
    <xf numFmtId="0" fontId="39" fillId="0" borderId="0" applyNumberFormat="0" applyFill="0" applyBorder="0" applyAlignment="0" applyProtection="0"/>
    <xf numFmtId="2" fontId="20" fillId="0" borderId="0" applyFont="0" applyFill="0" applyBorder="0" applyAlignment="0" applyProtection="0"/>
    <xf numFmtId="2" fontId="32" fillId="0" borderId="0" applyFont="0" applyFill="0" applyBorder="0" applyAlignment="0" applyProtection="0"/>
    <xf numFmtId="0" fontId="32" fillId="58" borderId="44" applyNumberFormat="0" applyFont="0" applyAlignment="0" applyProtection="0">
      <alignment vertical="center"/>
    </xf>
    <xf numFmtId="0" fontId="40" fillId="2" borderId="0" applyNumberFormat="0" applyBorder="0" applyAlignment="0" applyProtection="0"/>
    <xf numFmtId="0" fontId="41" fillId="0" borderId="45" applyNumberFormat="0" applyAlignment="0" applyProtection="0">
      <alignment horizontal="left" vertical="center"/>
    </xf>
    <xf numFmtId="0" fontId="41" fillId="0" borderId="12">
      <alignment horizontal="left" vertical="center"/>
    </xf>
    <xf numFmtId="0" fontId="42" fillId="0" borderId="1" applyNumberFormat="0" applyFill="0" applyAlignment="0" applyProtection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5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2" fillId="5" borderId="4" applyNumberFormat="0" applyAlignment="0" applyProtection="0"/>
    <xf numFmtId="0" fontId="53" fillId="59" borderId="46" applyNumberFormat="0" applyAlignment="0" applyProtection="0">
      <alignment vertical="center"/>
    </xf>
    <xf numFmtId="0" fontId="54" fillId="0" borderId="0"/>
    <xf numFmtId="0" fontId="55" fillId="0" borderId="6" applyNumberFormat="0" applyFill="0" applyAlignment="0" applyProtection="0"/>
    <xf numFmtId="0" fontId="56" fillId="4" borderId="0" applyNumberFormat="0" applyBorder="0" applyAlignment="0" applyProtection="0"/>
    <xf numFmtId="0" fontId="23" fillId="60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2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63" borderId="0" applyNumberFormat="0" applyBorder="0" applyAlignment="0" applyProtection="0">
      <alignment vertical="center"/>
    </xf>
    <xf numFmtId="0" fontId="4" fillId="0" borderId="0"/>
    <xf numFmtId="0" fontId="32" fillId="0" borderId="0"/>
    <xf numFmtId="0" fontId="57" fillId="0" borderId="0"/>
    <xf numFmtId="0" fontId="20" fillId="0" borderId="0"/>
    <xf numFmtId="0" fontId="58" fillId="0" borderId="0"/>
    <xf numFmtId="0" fontId="58" fillId="0" borderId="0"/>
    <xf numFmtId="0" fontId="20" fillId="0" borderId="0"/>
    <xf numFmtId="0" fontId="20" fillId="0" borderId="0"/>
    <xf numFmtId="0" fontId="59" fillId="0" borderId="0"/>
    <xf numFmtId="0" fontId="59" fillId="0" borderId="0"/>
    <xf numFmtId="0" fontId="30" fillId="0" borderId="0"/>
    <xf numFmtId="0" fontId="30" fillId="0" borderId="0"/>
    <xf numFmtId="0" fontId="20" fillId="0" borderId="0"/>
    <xf numFmtId="0" fontId="20" fillId="0" borderId="0"/>
    <xf numFmtId="0" fontId="1" fillId="0" borderId="0"/>
    <xf numFmtId="0" fontId="32" fillId="0" borderId="0"/>
    <xf numFmtId="0" fontId="60" fillId="0" borderId="0"/>
    <xf numFmtId="0" fontId="4" fillId="0" borderId="0"/>
    <xf numFmtId="0" fontId="32" fillId="0" borderId="0"/>
    <xf numFmtId="0" fontId="20" fillId="0" borderId="0"/>
    <xf numFmtId="0" fontId="20" fillId="0" borderId="0"/>
    <xf numFmtId="0" fontId="61" fillId="0" borderId="0"/>
    <xf numFmtId="0" fontId="1" fillId="0" borderId="0"/>
    <xf numFmtId="0" fontId="62" fillId="0" borderId="0"/>
    <xf numFmtId="0" fontId="29" fillId="0" borderId="0"/>
    <xf numFmtId="0" fontId="1" fillId="0" borderId="0"/>
    <xf numFmtId="0" fontId="62" fillId="0" borderId="0"/>
    <xf numFmtId="0" fontId="20" fillId="0" borderId="0"/>
    <xf numFmtId="0" fontId="32" fillId="0" borderId="0"/>
    <xf numFmtId="0" fontId="1" fillId="0" borderId="0"/>
    <xf numFmtId="0" fontId="2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57" fillId="0" borderId="0"/>
    <xf numFmtId="0" fontId="32" fillId="0" borderId="0"/>
    <xf numFmtId="0" fontId="1" fillId="0" borderId="0"/>
    <xf numFmtId="0" fontId="29" fillId="0" borderId="0"/>
    <xf numFmtId="0" fontId="20" fillId="0" borderId="0"/>
    <xf numFmtId="0" fontId="4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30" fillId="0" borderId="0"/>
    <xf numFmtId="0" fontId="4" fillId="0" borderId="0"/>
    <xf numFmtId="0" fontId="1" fillId="0" borderId="0"/>
    <xf numFmtId="0" fontId="63" fillId="0" borderId="0">
      <alignment vertical="center"/>
    </xf>
    <xf numFmtId="0" fontId="1" fillId="0" borderId="0"/>
    <xf numFmtId="0" fontId="4" fillId="0" borderId="0"/>
    <xf numFmtId="0" fontId="32" fillId="0" borderId="0"/>
    <xf numFmtId="0" fontId="4" fillId="0" borderId="0"/>
    <xf numFmtId="0" fontId="1" fillId="0" borderId="0"/>
    <xf numFmtId="0" fontId="4" fillId="0" borderId="0"/>
    <xf numFmtId="0" fontId="64" fillId="0" borderId="0"/>
    <xf numFmtId="172" fontId="20" fillId="0" borderId="0"/>
    <xf numFmtId="0" fontId="32" fillId="0" borderId="0"/>
    <xf numFmtId="0" fontId="29" fillId="0" borderId="0"/>
    <xf numFmtId="172" fontId="65" fillId="0" borderId="0"/>
    <xf numFmtId="0" fontId="4" fillId="0" borderId="0"/>
    <xf numFmtId="0" fontId="4" fillId="8" borderId="8" applyNumberFormat="0" applyFont="0" applyAlignment="0" applyProtection="0"/>
    <xf numFmtId="0" fontId="66" fillId="0" borderId="47" applyNumberFormat="0" applyFill="0" applyAlignment="0" applyProtection="0">
      <alignment vertical="center"/>
    </xf>
    <xf numFmtId="0" fontId="67" fillId="6" borderId="5" applyNumberFormat="0" applyAlignment="0" applyProtection="0"/>
    <xf numFmtId="9" fontId="1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29" fillId="0" borderId="0"/>
    <xf numFmtId="0" fontId="29" fillId="0" borderId="0" applyFill="0"/>
    <xf numFmtId="0" fontId="68" fillId="0" borderId="0" applyNumberFormat="0" applyFill="0" applyBorder="0" applyAlignment="0" applyProtection="0">
      <alignment vertical="center"/>
    </xf>
    <xf numFmtId="0" fontId="69" fillId="57" borderId="40" applyNumberFormat="0" applyAlignment="0" applyProtection="0">
      <alignment vertical="center"/>
    </xf>
    <xf numFmtId="0" fontId="70" fillId="0" borderId="0" applyNumberFormat="0" applyFill="0" applyBorder="0" applyAlignment="0" applyProtection="0"/>
    <xf numFmtId="0" fontId="71" fillId="0" borderId="48" applyNumberFormat="0" applyFill="0" applyAlignment="0" applyProtection="0">
      <alignment vertical="center"/>
    </xf>
    <xf numFmtId="0" fontId="72" fillId="45" borderId="0" applyNumberFormat="0" applyBorder="0" applyAlignment="0" applyProtection="0">
      <alignment vertical="center"/>
    </xf>
    <xf numFmtId="0" fontId="73" fillId="0" borderId="9" applyNumberFormat="0" applyFill="0" applyAlignment="0" applyProtection="0"/>
    <xf numFmtId="0" fontId="74" fillId="64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24"/>
    <xf numFmtId="0" fontId="19" fillId="0" borderId="26">
      <alignment horizontal="left" vertical="top"/>
    </xf>
    <xf numFmtId="0" fontId="78" fillId="0" borderId="26">
      <alignment horizontal="left" vertical="center"/>
    </xf>
    <xf numFmtId="0" fontId="79" fillId="0" borderId="0" applyNumberFormat="0" applyFill="0" applyBorder="0" applyAlignment="0" applyProtection="0"/>
    <xf numFmtId="0" fontId="80" fillId="44" borderId="0" applyNumberFormat="0" applyBorder="0" applyAlignment="0" applyProtection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0" fontId="32" fillId="0" borderId="0" applyFont="0" applyFill="0" applyBorder="0" applyAlignment="0" applyProtection="0"/>
    <xf numFmtId="0" fontId="82" fillId="0" borderId="0"/>
    <xf numFmtId="174" fontId="32" fillId="0" borderId="0" applyFont="0" applyFill="0" applyBorder="0" applyAlignment="0" applyProtection="0"/>
    <xf numFmtId="175" fontId="32" fillId="0" borderId="0" applyFont="0" applyFill="0" applyBorder="0" applyAlignment="0" applyProtection="0"/>
    <xf numFmtId="176" fontId="83" fillId="0" borderId="0" applyFont="0" applyFill="0" applyBorder="0" applyAlignment="0" applyProtection="0"/>
    <xf numFmtId="177" fontId="83" fillId="0" borderId="0" applyFont="0" applyFill="0" applyBorder="0" applyAlignment="0" applyProtection="0"/>
    <xf numFmtId="0" fontId="84" fillId="0" borderId="0"/>
  </cellStyleXfs>
  <cellXfs count="233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33" borderId="10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6" fillId="0" borderId="0" xfId="0" applyFont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21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34" borderId="23" xfId="0" applyFont="1" applyFill="1" applyBorder="1" applyAlignment="1">
      <alignment horizontal="center" vertical="center" wrapText="1"/>
    </xf>
    <xf numFmtId="0" fontId="7" fillId="34" borderId="14" xfId="0" applyFont="1" applyFill="1" applyBorder="1" applyAlignment="1">
      <alignment horizontal="center" vertical="center" wrapText="1"/>
    </xf>
    <xf numFmtId="0" fontId="7" fillId="34" borderId="24" xfId="0" applyFont="1" applyFill="1" applyBorder="1" applyAlignment="1">
      <alignment vertical="center" wrapText="1"/>
    </xf>
    <xf numFmtId="0" fontId="7" fillId="34" borderId="24" xfId="0" applyFont="1" applyFill="1" applyBorder="1" applyAlignment="1">
      <alignment horizontal="center" vertical="center" wrapText="1"/>
    </xf>
    <xf numFmtId="0" fontId="7" fillId="34" borderId="16" xfId="0" applyFont="1" applyFill="1" applyBorder="1" applyAlignment="1">
      <alignment horizontal="center" vertical="center" wrapText="1"/>
    </xf>
    <xf numFmtId="0" fontId="7" fillId="34" borderId="10" xfId="0" applyFont="1" applyFill="1" applyBorder="1" applyAlignment="1">
      <alignment horizontal="center" vertical="center" wrapText="1"/>
    </xf>
    <xf numFmtId="0" fontId="7" fillId="36" borderId="19" xfId="0" applyFont="1" applyFill="1" applyBorder="1" applyAlignment="1">
      <alignment horizontal="center" vertical="center"/>
    </xf>
    <xf numFmtId="0" fontId="7" fillId="36" borderId="2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9" fontId="11" fillId="0" borderId="10" xfId="1" applyFont="1" applyBorder="1" applyAlignment="1">
      <alignment horizontal="center" vertical="center"/>
    </xf>
    <xf numFmtId="0" fontId="9" fillId="37" borderId="1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9" fontId="9" fillId="0" borderId="10" xfId="0" applyNumberFormat="1" applyFont="1" applyBorder="1" applyAlignment="1">
      <alignment horizontal="center" vertical="center" wrapText="1"/>
    </xf>
    <xf numFmtId="0" fontId="9" fillId="38" borderId="10" xfId="0" applyFont="1" applyFill="1" applyBorder="1" applyAlignment="1">
      <alignment horizontal="left" vertical="center" wrapText="1"/>
    </xf>
    <xf numFmtId="9" fontId="11" fillId="38" borderId="10" xfId="1" applyFont="1" applyFill="1" applyBorder="1" applyAlignment="1">
      <alignment horizontal="center" vertical="center"/>
    </xf>
    <xf numFmtId="0" fontId="9" fillId="38" borderId="19" xfId="0" applyFont="1" applyFill="1" applyBorder="1" applyAlignment="1">
      <alignment vertical="center"/>
    </xf>
    <xf numFmtId="0" fontId="9" fillId="38" borderId="29" xfId="0" applyFont="1" applyFill="1" applyBorder="1" applyAlignment="1">
      <alignment vertical="center"/>
    </xf>
    <xf numFmtId="0" fontId="9" fillId="38" borderId="0" xfId="0" applyFont="1" applyFill="1" applyAlignment="1">
      <alignment vertical="center"/>
    </xf>
    <xf numFmtId="0" fontId="9" fillId="0" borderId="10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9" fontId="9" fillId="0" borderId="10" xfId="0" applyNumberFormat="1" applyFont="1" applyBorder="1" applyAlignment="1">
      <alignment horizontal="left" vertical="center" wrapText="1"/>
    </xf>
    <xf numFmtId="1" fontId="9" fillId="37" borderId="10" xfId="0" applyNumberFormat="1" applyFont="1" applyFill="1" applyBorder="1" applyAlignment="1">
      <alignment horizontal="center" vertical="center"/>
    </xf>
    <xf numFmtId="1" fontId="9" fillId="37" borderId="10" xfId="0" quotePrefix="1" applyNumberFormat="1" applyFont="1" applyFill="1" applyBorder="1" applyAlignment="1">
      <alignment horizontal="center" vertical="center"/>
    </xf>
    <xf numFmtId="0" fontId="9" fillId="37" borderId="10" xfId="0" applyFont="1" applyFill="1" applyBorder="1" applyAlignment="1">
      <alignment horizontal="center" vertical="center"/>
    </xf>
    <xf numFmtId="0" fontId="9" fillId="37" borderId="11" xfId="0" applyFont="1" applyFill="1" applyBorder="1" applyAlignment="1">
      <alignment horizontal="center" vertical="center"/>
    </xf>
    <xf numFmtId="0" fontId="9" fillId="0" borderId="22" xfId="0" applyFont="1" applyBorder="1" applyAlignment="1">
      <alignment vertical="center"/>
    </xf>
    <xf numFmtId="0" fontId="9" fillId="0" borderId="25" xfId="0" applyFont="1" applyBorder="1" applyAlignment="1">
      <alignment vertical="center"/>
    </xf>
    <xf numFmtId="9" fontId="9" fillId="35" borderId="10" xfId="0" applyNumberFormat="1" applyFont="1" applyFill="1" applyBorder="1" applyAlignment="1">
      <alignment horizontal="left" vertical="center" wrapText="1"/>
    </xf>
    <xf numFmtId="1" fontId="9" fillId="40" borderId="10" xfId="0" applyNumberFormat="1" applyFont="1" applyFill="1" applyBorder="1" applyAlignment="1">
      <alignment horizontal="center" vertical="center"/>
    </xf>
    <xf numFmtId="1" fontId="9" fillId="40" borderId="10" xfId="0" quotePrefix="1" applyNumberFormat="1" applyFont="1" applyFill="1" applyBorder="1" applyAlignment="1">
      <alignment horizontal="center" vertical="center"/>
    </xf>
    <xf numFmtId="0" fontId="9" fillId="40" borderId="10" xfId="0" applyFont="1" applyFill="1" applyBorder="1" applyAlignment="1">
      <alignment horizontal="center" vertical="center"/>
    </xf>
    <xf numFmtId="0" fontId="9" fillId="40" borderId="11" xfId="0" applyFont="1" applyFill="1" applyBorder="1" applyAlignment="1">
      <alignment horizontal="center" vertical="center"/>
    </xf>
    <xf numFmtId="9" fontId="8" fillId="0" borderId="10" xfId="0" applyNumberFormat="1" applyFont="1" applyBorder="1" applyAlignment="1">
      <alignment horizontal="left" vertical="center" wrapText="1"/>
    </xf>
    <xf numFmtId="164" fontId="9" fillId="37" borderId="10" xfId="0" applyNumberFormat="1" applyFont="1" applyFill="1" applyBorder="1" applyAlignment="1">
      <alignment horizontal="center" vertical="center"/>
    </xf>
    <xf numFmtId="0" fontId="9" fillId="38" borderId="10" xfId="0" applyFont="1" applyFill="1" applyBorder="1" applyAlignment="1">
      <alignment horizontal="center" vertical="center"/>
    </xf>
    <xf numFmtId="0" fontId="8" fillId="38" borderId="10" xfId="0" applyFont="1" applyFill="1" applyBorder="1" applyAlignment="1">
      <alignment horizontal="left" vertical="center" wrapText="1"/>
    </xf>
    <xf numFmtId="9" fontId="8" fillId="38" borderId="10" xfId="0" applyNumberFormat="1" applyFont="1" applyFill="1" applyBorder="1" applyAlignment="1">
      <alignment horizontal="left" vertical="center" wrapText="1"/>
    </xf>
    <xf numFmtId="9" fontId="9" fillId="38" borderId="10" xfId="0" applyNumberFormat="1" applyFont="1" applyFill="1" applyBorder="1" applyAlignment="1">
      <alignment horizontal="left" vertical="center" wrapText="1"/>
    </xf>
    <xf numFmtId="164" fontId="9" fillId="39" borderId="10" xfId="0" applyNumberFormat="1" applyFont="1" applyFill="1" applyBorder="1" applyAlignment="1">
      <alignment horizontal="center" vertical="center"/>
    </xf>
    <xf numFmtId="9" fontId="9" fillId="38" borderId="10" xfId="0" applyNumberFormat="1" applyFont="1" applyFill="1" applyBorder="1" applyAlignment="1">
      <alignment horizontal="center" vertical="center" wrapText="1"/>
    </xf>
    <xf numFmtId="0" fontId="9" fillId="39" borderId="11" xfId="0" applyFont="1" applyFill="1" applyBorder="1" applyAlignment="1">
      <alignment horizontal="center" vertical="center"/>
    </xf>
    <xf numFmtId="0" fontId="9" fillId="39" borderId="10" xfId="0" applyFont="1" applyFill="1" applyBorder="1" applyAlignment="1">
      <alignment horizontal="center" vertical="center"/>
    </xf>
    <xf numFmtId="9" fontId="9" fillId="0" borderId="10" xfId="0" quotePrefix="1" applyNumberFormat="1" applyFont="1" applyBorder="1" applyAlignment="1">
      <alignment horizontal="left" vertical="center" wrapText="1"/>
    </xf>
    <xf numFmtId="0" fontId="9" fillId="38" borderId="10" xfId="0" applyFont="1" applyFill="1" applyBorder="1" applyAlignment="1">
      <alignment vertical="center" wrapText="1"/>
    </xf>
    <xf numFmtId="9" fontId="9" fillId="41" borderId="10" xfId="0" applyNumberFormat="1" applyFont="1" applyFill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7" fillId="38" borderId="0" xfId="0" applyFont="1" applyFill="1" applyBorder="1" applyAlignment="1">
      <alignment horizontal="center" vertical="center"/>
    </xf>
    <xf numFmtId="0" fontId="9" fillId="38" borderId="0" xfId="0" applyFont="1" applyFill="1" applyBorder="1" applyAlignment="1">
      <alignment horizontal="center" vertical="center" wrapText="1"/>
    </xf>
    <xf numFmtId="9" fontId="9" fillId="38" borderId="0" xfId="0" applyNumberFormat="1" applyFont="1" applyFill="1" applyBorder="1" applyAlignment="1">
      <alignment horizontal="center" vertical="center" wrapText="1"/>
    </xf>
    <xf numFmtId="9" fontId="9" fillId="38" borderId="10" xfId="0" applyNumberFormat="1" applyFont="1" applyFill="1" applyBorder="1" applyAlignment="1">
      <alignment vertical="center" wrapText="1"/>
    </xf>
    <xf numFmtId="0" fontId="9" fillId="38" borderId="10" xfId="0" applyFont="1" applyFill="1" applyBorder="1" applyAlignment="1">
      <alignment vertical="center"/>
    </xf>
    <xf numFmtId="1" fontId="9" fillId="39" borderId="10" xfId="0" applyNumberFormat="1" applyFont="1" applyFill="1" applyBorder="1" applyAlignment="1">
      <alignment horizontal="center"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9" fillId="42" borderId="10" xfId="0" applyFont="1" applyFill="1" applyBorder="1" applyAlignment="1">
      <alignment horizontal="center" vertical="center" wrapText="1"/>
    </xf>
    <xf numFmtId="9" fontId="9" fillId="42" borderId="10" xfId="0" applyNumberFormat="1" applyFont="1" applyFill="1" applyBorder="1" applyAlignment="1">
      <alignment horizontal="left" vertical="center" wrapText="1"/>
    </xf>
    <xf numFmtId="9" fontId="9" fillId="42" borderId="10" xfId="0" applyNumberFormat="1" applyFont="1" applyFill="1" applyBorder="1" applyAlignment="1">
      <alignment horizontal="center" vertical="center" wrapText="1"/>
    </xf>
    <xf numFmtId="9" fontId="11" fillId="42" borderId="10" xfId="1" applyFont="1" applyFill="1" applyBorder="1" applyAlignment="1">
      <alignment horizontal="center" vertical="center"/>
    </xf>
    <xf numFmtId="0" fontId="9" fillId="42" borderId="10" xfId="0" applyFont="1" applyFill="1" applyBorder="1" applyAlignment="1">
      <alignment horizontal="left" vertical="center" wrapText="1"/>
    </xf>
    <xf numFmtId="1" fontId="9" fillId="42" borderId="10" xfId="0" applyNumberFormat="1" applyFont="1" applyFill="1" applyBorder="1" applyAlignment="1">
      <alignment horizontal="center" vertical="center" wrapText="1"/>
    </xf>
    <xf numFmtId="0" fontId="9" fillId="42" borderId="11" xfId="0" applyFont="1" applyFill="1" applyBorder="1" applyAlignment="1">
      <alignment horizontal="center" vertical="center" wrapText="1"/>
    </xf>
    <xf numFmtId="0" fontId="9" fillId="42" borderId="16" xfId="0" applyFont="1" applyFill="1" applyBorder="1" applyAlignment="1">
      <alignment vertical="center"/>
    </xf>
    <xf numFmtId="0" fontId="9" fillId="42" borderId="23" xfId="0" applyFont="1" applyFill="1" applyBorder="1" applyAlignment="1">
      <alignment vertical="center"/>
    </xf>
    <xf numFmtId="0" fontId="9" fillId="42" borderId="29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center" vertical="center" wrapText="1"/>
    </xf>
    <xf numFmtId="9" fontId="9" fillId="0" borderId="10" xfId="0" applyNumberFormat="1" applyFont="1" applyFill="1" applyBorder="1" applyAlignment="1">
      <alignment horizontal="left" vertical="center" wrapText="1"/>
    </xf>
    <xf numFmtId="0" fontId="9" fillId="0" borderId="10" xfId="0" applyFont="1" applyBorder="1" applyAlignment="1">
      <alignment vertical="center" wrapText="1"/>
    </xf>
    <xf numFmtId="9" fontId="11" fillId="0" borderId="10" xfId="1" applyFont="1" applyFill="1" applyBorder="1" applyAlignment="1">
      <alignment horizontal="center" vertical="center"/>
    </xf>
    <xf numFmtId="1" fontId="9" fillId="0" borderId="10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29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0" xfId="0" applyFont="1" applyBorder="1" applyAlignment="1">
      <alignment wrapText="1"/>
    </xf>
    <xf numFmtId="0" fontId="9" fillId="0" borderId="10" xfId="0" applyFont="1" applyBorder="1" applyAlignment="1">
      <alignment horizontal="left"/>
    </xf>
    <xf numFmtId="0" fontId="8" fillId="0" borderId="30" xfId="0" applyFont="1" applyBorder="1" applyAlignment="1">
      <alignment vertical="center"/>
    </xf>
    <xf numFmtId="9" fontId="9" fillId="0" borderId="30" xfId="0" applyNumberFormat="1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1" fontId="9" fillId="0" borderId="22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10" xfId="0" applyBorder="1" applyAlignment="1">
      <alignment vertical="center"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0" borderId="34" xfId="0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0" fillId="35" borderId="10" xfId="0" applyFont="1" applyFill="1" applyBorder="1" applyAlignment="1">
      <alignment horizontal="center" vertical="center"/>
    </xf>
    <xf numFmtId="0" fontId="7" fillId="36" borderId="16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9" fontId="9" fillId="0" borderId="10" xfId="0" applyNumberFormat="1" applyFont="1" applyFill="1" applyBorder="1" applyAlignment="1">
      <alignment horizontal="center" vertical="center" wrapText="1"/>
    </xf>
    <xf numFmtId="9" fontId="9" fillId="0" borderId="10" xfId="1" applyFont="1" applyFill="1" applyBorder="1" applyAlignment="1">
      <alignment horizontal="center" vertical="center"/>
    </xf>
    <xf numFmtId="1" fontId="9" fillId="0" borderId="10" xfId="0" applyNumberFormat="1" applyFont="1" applyFill="1" applyBorder="1" applyAlignment="1">
      <alignment horizontal="center" vertical="center"/>
    </xf>
    <xf numFmtId="1" fontId="9" fillId="0" borderId="10" xfId="0" quotePrefix="1" applyNumberFormat="1" applyFont="1" applyFill="1" applyBorder="1" applyAlignment="1">
      <alignment horizontal="center" vertical="center"/>
    </xf>
    <xf numFmtId="164" fontId="9" fillId="0" borderId="10" xfId="1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vertical="center"/>
    </xf>
    <xf numFmtId="0" fontId="9" fillId="0" borderId="25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left" vertical="center" wrapText="1"/>
    </xf>
    <xf numFmtId="9" fontId="8" fillId="0" borderId="10" xfId="0" applyNumberFormat="1" applyFont="1" applyFill="1" applyBorder="1" applyAlignment="1">
      <alignment horizontal="center" vertical="center" wrapText="1"/>
    </xf>
    <xf numFmtId="0" fontId="9" fillId="0" borderId="10" xfId="1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 wrapText="1"/>
    </xf>
    <xf numFmtId="0" fontId="9" fillId="0" borderId="30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9" fontId="9" fillId="0" borderId="10" xfId="1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center" vertical="center"/>
    </xf>
    <xf numFmtId="0" fontId="9" fillId="0" borderId="1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5" fillId="33" borderId="0" xfId="0" applyFont="1" applyFill="1" applyAlignment="1">
      <alignment horizontal="center"/>
    </xf>
    <xf numFmtId="0" fontId="0" fillId="33" borderId="10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9" fontId="8" fillId="0" borderId="10" xfId="0" applyNumberFormat="1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9" fontId="9" fillId="0" borderId="10" xfId="0" applyNumberFormat="1" applyFont="1" applyBorder="1" applyAlignment="1">
      <alignment horizontal="left" vertical="center" wrapText="1"/>
    </xf>
    <xf numFmtId="0" fontId="9" fillId="38" borderId="10" xfId="0" applyFont="1" applyFill="1" applyBorder="1" applyAlignment="1">
      <alignment horizontal="center" vertical="center" wrapText="1"/>
    </xf>
    <xf numFmtId="9" fontId="9" fillId="0" borderId="11" xfId="0" applyNumberFormat="1" applyFont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9" fontId="9" fillId="0" borderId="10" xfId="0" applyNumberFormat="1" applyFont="1" applyFill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7" fillId="34" borderId="23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7" fillId="34" borderId="14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vertical="center"/>
    </xf>
    <xf numFmtId="0" fontId="10" fillId="35" borderId="10" xfId="0" applyFont="1" applyFill="1" applyBorder="1" applyAlignment="1">
      <alignment horizontal="center" vertical="center"/>
    </xf>
    <xf numFmtId="0" fontId="7" fillId="36" borderId="18" xfId="0" applyFont="1" applyFill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7" fillId="34" borderId="24" xfId="0" applyFont="1" applyFill="1" applyBorder="1" applyAlignment="1">
      <alignment horizontal="center" vertical="center" wrapText="1"/>
    </xf>
    <xf numFmtId="0" fontId="7" fillId="34" borderId="26" xfId="0" applyFont="1" applyFill="1" applyBorder="1" applyAlignment="1">
      <alignment horizontal="center" vertical="center" wrapText="1"/>
    </xf>
    <xf numFmtId="0" fontId="7" fillId="34" borderId="10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vertical="center"/>
    </xf>
    <xf numFmtId="0" fontId="7" fillId="34" borderId="18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/>
    </xf>
    <xf numFmtId="0" fontId="7" fillId="34" borderId="23" xfId="0" applyFont="1" applyFill="1" applyBorder="1" applyAlignment="1">
      <alignment horizontal="center" vertical="center"/>
    </xf>
    <xf numFmtId="0" fontId="8" fillId="0" borderId="25" xfId="0" applyFont="1" applyBorder="1" applyAlignment="1">
      <alignment vertical="center"/>
    </xf>
    <xf numFmtId="0" fontId="7" fillId="34" borderId="1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36" xfId="0" applyBorder="1" applyAlignment="1">
      <alignment horizontal="left" vertical="center" wrapText="1"/>
    </xf>
    <xf numFmtId="0" fontId="0" fillId="0" borderId="37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 wrapText="1"/>
    </xf>
    <xf numFmtId="9" fontId="9" fillId="0" borderId="10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7" fillId="34" borderId="30" xfId="0" applyFont="1" applyFill="1" applyBorder="1" applyAlignment="1">
      <alignment horizontal="center" vertical="center" wrapText="1"/>
    </xf>
    <xf numFmtId="0" fontId="10" fillId="35" borderId="11" xfId="0" applyFont="1" applyFill="1" applyBorder="1" applyAlignment="1">
      <alignment horizontal="center" vertical="center"/>
    </xf>
    <xf numFmtId="0" fontId="10" fillId="35" borderId="12" xfId="0" applyFont="1" applyFill="1" applyBorder="1" applyAlignment="1">
      <alignment horizontal="center" vertical="center"/>
    </xf>
    <xf numFmtId="0" fontId="10" fillId="35" borderId="13" xfId="0" applyFont="1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</cellXfs>
  <cellStyles count="221">
    <cellStyle name="_Table2_Out_Chi nhan vien 2010" xfId="2"/>
    <cellStyle name="0,0_x000d__x000a_NA_x000d__x000a_" xfId="3"/>
    <cellStyle name="20% - Accent1 2" xfId="4"/>
    <cellStyle name="20% - Accent2 2" xfId="5"/>
    <cellStyle name="20% - Accent3 2" xfId="6"/>
    <cellStyle name="20% - Accent4 2" xfId="7"/>
    <cellStyle name="20% - Accent5 2" xfId="8"/>
    <cellStyle name="20% - Accent6 2" xfId="9"/>
    <cellStyle name="20% - Nhấn1" xfId="10"/>
    <cellStyle name="20% - Nhấn2" xfId="11"/>
    <cellStyle name="20% - Nhấn3" xfId="12"/>
    <cellStyle name="20% - Nhấn4" xfId="13"/>
    <cellStyle name="20% - Nhấn5" xfId="14"/>
    <cellStyle name="20% - Nhấn6" xfId="15"/>
    <cellStyle name="40% - Accent1 2" xfId="16"/>
    <cellStyle name="40% - Accent2 2" xfId="17"/>
    <cellStyle name="40% - Accent3 2" xfId="18"/>
    <cellStyle name="40% - Accent4 2" xfId="19"/>
    <cellStyle name="40% - Accent5 2" xfId="20"/>
    <cellStyle name="40% - Accent6 2" xfId="21"/>
    <cellStyle name="40% - Nhấn1" xfId="22"/>
    <cellStyle name="40% - Nhấn2" xfId="23"/>
    <cellStyle name="40% - Nhấn3" xfId="24"/>
    <cellStyle name="40% - Nhấn4" xfId="25"/>
    <cellStyle name="40% - Nhấn5" xfId="26"/>
    <cellStyle name="40% - Nhấn6" xfId="27"/>
    <cellStyle name="60% - Accent1 2" xfId="28"/>
    <cellStyle name="60% - Accent2 2" xfId="29"/>
    <cellStyle name="60% - Accent3 2" xfId="30"/>
    <cellStyle name="60% - Accent4 2" xfId="31"/>
    <cellStyle name="60% - Accent5 2" xfId="32"/>
    <cellStyle name="60% - Accent6 2" xfId="33"/>
    <cellStyle name="60% - Nhấn1" xfId="34"/>
    <cellStyle name="60% - Nhấn2" xfId="35"/>
    <cellStyle name="60% - Nhấn3" xfId="36"/>
    <cellStyle name="60% - Nhấn4" xfId="37"/>
    <cellStyle name="60% - Nhấn5" xfId="38"/>
    <cellStyle name="60% - Nhấn6" xfId="39"/>
    <cellStyle name="Accent1 2" xfId="40"/>
    <cellStyle name="Accent2 2" xfId="41"/>
    <cellStyle name="Accent2 3" xfId="42"/>
    <cellStyle name="Accent3 2" xfId="43"/>
    <cellStyle name="Accent3 3" xfId="44"/>
    <cellStyle name="Accent4 2" xfId="45"/>
    <cellStyle name="Accent5 2" xfId="46"/>
    <cellStyle name="Accent6 2" xfId="47"/>
    <cellStyle name="ÅëÈ­ [0]_¿ì¹°Åë" xfId="48"/>
    <cellStyle name="ÅëÈ­_¿ì¹°Åë" xfId="49"/>
    <cellStyle name="ÄÞ¸¶ [0]_¿ì¹°Åë" xfId="50"/>
    <cellStyle name="ÄÞ¸¶_¿ì¹°Åë" xfId="51"/>
    <cellStyle name="Bad 2" xfId="52"/>
    <cellStyle name="Beløb0" xfId="53"/>
    <cellStyle name="Ç¥ÁØ_´çÃÊ±¸ÀÔ»ý»ê" xfId="54"/>
    <cellStyle name="Calculation 2" xfId="55"/>
    <cellStyle name="Check Cell 2" xfId="56"/>
    <cellStyle name="Comma 2" xfId="57"/>
    <cellStyle name="Comma 2 2" xfId="58"/>
    <cellStyle name="Comma 2 3" xfId="59"/>
    <cellStyle name="Comma 3" xfId="60"/>
    <cellStyle name="Comma 3 2" xfId="61"/>
    <cellStyle name="Comma 3 3" xfId="62"/>
    <cellStyle name="Comma 4" xfId="63"/>
    <cellStyle name="Comma 5" xfId="64"/>
    <cellStyle name="Comma 5 2" xfId="65"/>
    <cellStyle name="Comma 6" xfId="66"/>
    <cellStyle name="Comma 7" xfId="67"/>
    <cellStyle name="Comma 8" xfId="68"/>
    <cellStyle name="Comma0" xfId="69"/>
    <cellStyle name="Currency 2" xfId="70"/>
    <cellStyle name="Currency 2 2" xfId="71"/>
    <cellStyle name="Currency 3" xfId="72"/>
    <cellStyle name="Currency0" xfId="73"/>
    <cellStyle name="Date" xfId="74"/>
    <cellStyle name="Dato" xfId="75"/>
    <cellStyle name="Đầu ra" xfId="76"/>
    <cellStyle name="Đầu vào" xfId="77"/>
    <cellStyle name="Đề mục 1" xfId="78"/>
    <cellStyle name="Đề mục 2" xfId="79"/>
    <cellStyle name="Đề mục 3" xfId="80"/>
    <cellStyle name="Đề mục 4" xfId="81"/>
    <cellStyle name="Euro" xfId="82"/>
    <cellStyle name="Euro 2" xfId="83"/>
    <cellStyle name="Euro 3" xfId="84"/>
    <cellStyle name="Euro 4" xfId="85"/>
    <cellStyle name="Explanatory Text 2" xfId="86"/>
    <cellStyle name="Fast" xfId="87"/>
    <cellStyle name="Fixed" xfId="88"/>
    <cellStyle name="Ghi chú" xfId="89"/>
    <cellStyle name="Good 2" xfId="90"/>
    <cellStyle name="Header1" xfId="91"/>
    <cellStyle name="Header2" xfId="92"/>
    <cellStyle name="Heading 1 2" xfId="93"/>
    <cellStyle name="Heading 2 2" xfId="94"/>
    <cellStyle name="Heading 3 2" xfId="95"/>
    <cellStyle name="Heading 4 2" xfId="96"/>
    <cellStyle name="Hyperlink 12" xfId="97"/>
    <cellStyle name="Hyperlink 2" xfId="98"/>
    <cellStyle name="Hyperlink 2 10" xfId="99"/>
    <cellStyle name="Hyperlink 2 11" xfId="100"/>
    <cellStyle name="Hyperlink 2 2" xfId="101"/>
    <cellStyle name="Hyperlink 2 3" xfId="102"/>
    <cellStyle name="Hyperlink 2 4" xfId="103"/>
    <cellStyle name="Hyperlink 2 5" xfId="104"/>
    <cellStyle name="Hyperlink 2 6" xfId="105"/>
    <cellStyle name="Hyperlink 2 7" xfId="106"/>
    <cellStyle name="Hyperlink 2 8" xfId="107"/>
    <cellStyle name="Hyperlink 2 9" xfId="108"/>
    <cellStyle name="Hyperlink 3" xfId="109"/>
    <cellStyle name="Hyperlink 3 2" xfId="110"/>
    <cellStyle name="Hyperlink 4" xfId="111"/>
    <cellStyle name="Hyperlink 5" xfId="112"/>
    <cellStyle name="Input 2" xfId="113"/>
    <cellStyle name="Kiểm tra Ô" xfId="114"/>
    <cellStyle name="Ledger 17 x 11 in" xfId="115"/>
    <cellStyle name="Linked Cell 2" xfId="116"/>
    <cellStyle name="Neutral 2" xfId="117"/>
    <cellStyle name="Nhấn1" xfId="118"/>
    <cellStyle name="Nhấn2" xfId="119"/>
    <cellStyle name="Nhấn3" xfId="120"/>
    <cellStyle name="Nhấn4" xfId="121"/>
    <cellStyle name="Nhấn5" xfId="122"/>
    <cellStyle name="Nhấn6" xfId="123"/>
    <cellStyle name="Normal" xfId="0" builtinId="0"/>
    <cellStyle name="Normal 10" xfId="124"/>
    <cellStyle name="Normal 11" xfId="125"/>
    <cellStyle name="Normal 12" xfId="126"/>
    <cellStyle name="Normal 13" xfId="127"/>
    <cellStyle name="Normal 14" xfId="128"/>
    <cellStyle name="Normal 14 2" xfId="129"/>
    <cellStyle name="Normal 14 3" xfId="130"/>
    <cellStyle name="Normal 15" xfId="131"/>
    <cellStyle name="Normal 16" xfId="132"/>
    <cellStyle name="Normal 16 2" xfId="133"/>
    <cellStyle name="Normal 17" xfId="134"/>
    <cellStyle name="Normal 17 2" xfId="135"/>
    <cellStyle name="Normal 18" xfId="136"/>
    <cellStyle name="Normal 19" xfId="137"/>
    <cellStyle name="Normal 2" xfId="138"/>
    <cellStyle name="Normal 2 10" xfId="139"/>
    <cellStyle name="Normal 2 11" xfId="140"/>
    <cellStyle name="Normal 2 2" xfId="141"/>
    <cellStyle name="Normal 2 2 2" xfId="142"/>
    <cellStyle name="Normal 2 2 2 2" xfId="143"/>
    <cellStyle name="Normal 2 2 3" xfId="144"/>
    <cellStyle name="Normal 2 2 3 2" xfId="145"/>
    <cellStyle name="Normal 2 2 4" xfId="146"/>
    <cellStyle name="Normal 2 3" xfId="147"/>
    <cellStyle name="Normal 2 3 2" xfId="148"/>
    <cellStyle name="Normal 2 3 3" xfId="149"/>
    <cellStyle name="Normal 2 3 5" xfId="150"/>
    <cellStyle name="Normal 2 4" xfId="151"/>
    <cellStyle name="Normal 2 4 2" xfId="152"/>
    <cellStyle name="Normal 2 4 3" xfId="153"/>
    <cellStyle name="Normal 2 5" xfId="154"/>
    <cellStyle name="Normal 2 5 2" xfId="155"/>
    <cellStyle name="Normal 2 6" xfId="156"/>
    <cellStyle name="Normal 2 7" xfId="157"/>
    <cellStyle name="Normal 2 8" xfId="158"/>
    <cellStyle name="Normal 2 9" xfId="159"/>
    <cellStyle name="Normal 2_JD Tro ly TGD BDS v1.22.12" xfId="160"/>
    <cellStyle name="Normal 3" xfId="161"/>
    <cellStyle name="Normal 3 2" xfId="162"/>
    <cellStyle name="Normal 3 2 2" xfId="163"/>
    <cellStyle name="Normal 3 3" xfId="164"/>
    <cellStyle name="Normal 3 4" xfId="165"/>
    <cellStyle name="Normal 3 5" xfId="166"/>
    <cellStyle name="Normal 4" xfId="167"/>
    <cellStyle name="Normal 4 2" xfId="168"/>
    <cellStyle name="Normal 4 2 2" xfId="169"/>
    <cellStyle name="Normal 4 3" xfId="170"/>
    <cellStyle name="Normal 4 4" xfId="171"/>
    <cellStyle name="Normal 4 5" xfId="172"/>
    <cellStyle name="Normal 5" xfId="173"/>
    <cellStyle name="Normal 5 2" xfId="174"/>
    <cellStyle name="Normal 5 2 2" xfId="175"/>
    <cellStyle name="Normal 6" xfId="176"/>
    <cellStyle name="Normal 6 2" xfId="177"/>
    <cellStyle name="Normal 6 2 2" xfId="178"/>
    <cellStyle name="Normal 6 3" xfId="179"/>
    <cellStyle name="Normal 7" xfId="180"/>
    <cellStyle name="Normal 7 2" xfId="181"/>
    <cellStyle name="Normal 8" xfId="182"/>
    <cellStyle name="Normal 8 2" xfId="183"/>
    <cellStyle name="Normal 8 3" xfId="184"/>
    <cellStyle name="Normal 9" xfId="185"/>
    <cellStyle name="Normal 9 2" xfId="186"/>
    <cellStyle name="Note 2" xfId="187"/>
    <cellStyle name="Ô Được nối kết" xfId="188"/>
    <cellStyle name="Output 2" xfId="189"/>
    <cellStyle name="Percent" xfId="1" builtinId="5"/>
    <cellStyle name="Percent 2" xfId="190"/>
    <cellStyle name="Percent 3" xfId="191"/>
    <cellStyle name="Percent 3 2" xfId="192"/>
    <cellStyle name="Punktum0" xfId="193"/>
    <cellStyle name="Style 1" xfId="194"/>
    <cellStyle name="Style 2" xfId="195"/>
    <cellStyle name="Tiêu đề" xfId="196"/>
    <cellStyle name="Tính toán" xfId="197"/>
    <cellStyle name="Title 2" xfId="198"/>
    <cellStyle name="Tổng" xfId="199"/>
    <cellStyle name="Tốt" xfId="200"/>
    <cellStyle name="Total 2" xfId="201"/>
    <cellStyle name="Trung tính" xfId="202"/>
    <cellStyle name="Văn bản Cảnh báo" xfId="203"/>
    <cellStyle name="Văn bản Giải thích" xfId="204"/>
    <cellStyle name="vnhead2" xfId="205"/>
    <cellStyle name="vntxt1" xfId="206"/>
    <cellStyle name="vntxt2" xfId="207"/>
    <cellStyle name="Warning Text 2" xfId="208"/>
    <cellStyle name="Xấu" xfId="209"/>
    <cellStyle name="똿뗦먛귟 [0.00]_PRODUCT DETAIL Q1" xfId="210"/>
    <cellStyle name="똿뗦먛귟_PRODUCT DETAIL Q1" xfId="211"/>
    <cellStyle name="믅됞 [0.00]_PRODUCT DETAIL Q1" xfId="212"/>
    <cellStyle name="믅됞_PRODUCT DETAIL Q1" xfId="213"/>
    <cellStyle name="백분율_HOBONG" xfId="214"/>
    <cellStyle name="뷭?_BOOKSHIP" xfId="215"/>
    <cellStyle name="콤마 [0]_1202" xfId="216"/>
    <cellStyle name="콤마_1202" xfId="217"/>
    <cellStyle name="통화 [0]_1202" xfId="218"/>
    <cellStyle name="통화_1202" xfId="219"/>
    <cellStyle name="표준_(정보부문)월별인원계획" xfId="2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8</xdr:row>
      <xdr:rowOff>123825</xdr:rowOff>
    </xdr:from>
    <xdr:to>
      <xdr:col>7</xdr:col>
      <xdr:colOff>381000</xdr:colOff>
      <xdr:row>8</xdr:row>
      <xdr:rowOff>123825</xdr:rowOff>
    </xdr:to>
    <xdr:cxnSp macro="">
      <xdr:nvCxnSpPr>
        <xdr:cNvPr id="2" name="Straight Connector 1"/>
        <xdr:cNvCxnSpPr/>
      </xdr:nvCxnSpPr>
      <xdr:spPr>
        <a:xfrm>
          <a:off x="1813560" y="1632585"/>
          <a:ext cx="25527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10</xdr:row>
      <xdr:rowOff>104775</xdr:rowOff>
    </xdr:from>
    <xdr:to>
      <xdr:col>5</xdr:col>
      <xdr:colOff>600075</xdr:colOff>
      <xdr:row>10</xdr:row>
      <xdr:rowOff>104775</xdr:rowOff>
    </xdr:to>
    <xdr:cxnSp macro="">
      <xdr:nvCxnSpPr>
        <xdr:cNvPr id="3" name="Straight Connector 2"/>
        <xdr:cNvCxnSpPr/>
      </xdr:nvCxnSpPr>
      <xdr:spPr>
        <a:xfrm>
          <a:off x="661035" y="1979295"/>
          <a:ext cx="27051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C24%20Train\HR%20traning%20chuyen%20sau\3.%20Dung%20-%20QLTHCV%20(Quan%20ly%20thuc%20hien%20cong%20viec)\BSCvsKPI%20online\G22%20-%20DV%20van%20hanh%20toa%20nha%20-%20Ky%20thuat\San%20pham\P3%206%20Chinh%20sach%20luong%203P%20phong%20%20Ky%20thuat%20dich%20vu%20co%20dien%20Sico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g ty"/>
      <sheetName val="XDCL ver CEO"/>
      <sheetName val="XDCL ver non CEO"/>
      <sheetName val="BĐCL Sicom"/>
      <sheetName val="BSC Sicom"/>
      <sheetName val="O-KR"/>
      <sheetName val="S - KPI"/>
      <sheetName val="Ty trong"/>
      <sheetName val="Co cau to chuc"/>
      <sheetName val="KPI p Ky thuat"/>
      <sheetName val="JD - KPI"/>
      <sheetName val="KPI TP Ky thuat"/>
      <sheetName val="KPI TP Ky thuat final"/>
      <sheetName val="KPI Ky thuat dien"/>
      <sheetName val="KPI Ky thuat dien final"/>
      <sheetName val="KPI Ky thuat dien ngan xep"/>
      <sheetName val="Dinh muc lao dong"/>
      <sheetName val="Du lieu"/>
      <sheetName val="QT DG"/>
      <sheetName val="CS"/>
      <sheetName val="Tinh thu chinh sach"/>
      <sheetName val="PA ap dung vao D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2">
          <cell r="W12">
            <v>112.50000000000001</v>
          </cell>
        </row>
        <row r="13">
          <cell r="W13">
            <v>111.11111111111109</v>
          </cell>
        </row>
        <row r="14">
          <cell r="W14">
            <v>110.00000000000001</v>
          </cell>
        </row>
        <row r="15">
          <cell r="W15">
            <v>109.09090909090909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selection activeCell="N17" sqref="N17"/>
    </sheetView>
  </sheetViews>
  <sheetFormatPr defaultRowHeight="14.4"/>
  <cols>
    <col min="1" max="1" width="4.77734375" customWidth="1"/>
  </cols>
  <sheetData>
    <row r="1" spans="1:13" ht="18">
      <c r="A1" s="137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>
      <c r="M2" s="107" t="s">
        <v>192</v>
      </c>
    </row>
    <row r="3" spans="1:13">
      <c r="A3" s="1" t="s">
        <v>1</v>
      </c>
    </row>
    <row r="4" spans="1:13">
      <c r="B4" t="s">
        <v>2</v>
      </c>
    </row>
    <row r="6" spans="1:13">
      <c r="A6" s="1" t="s">
        <v>3</v>
      </c>
    </row>
    <row r="8" spans="1:13">
      <c r="B8" s="2"/>
      <c r="C8" s="2"/>
      <c r="D8" s="2"/>
      <c r="F8" s="2" t="s">
        <v>4</v>
      </c>
      <c r="G8" s="2"/>
      <c r="H8" s="2"/>
    </row>
    <row r="9" spans="1:13">
      <c r="B9" s="2"/>
      <c r="C9" s="2"/>
      <c r="D9" s="2"/>
      <c r="E9" s="2"/>
      <c r="F9" s="2">
        <v>1</v>
      </c>
      <c r="G9" s="2"/>
      <c r="H9" s="2"/>
    </row>
    <row r="10" spans="1:13">
      <c r="B10" s="2"/>
      <c r="D10" s="2" t="s">
        <v>5</v>
      </c>
      <c r="E10" s="2"/>
      <c r="F10" s="2"/>
      <c r="G10" s="2"/>
      <c r="H10" s="2"/>
    </row>
    <row r="11" spans="1:13">
      <c r="B11" s="2"/>
      <c r="C11" s="2"/>
      <c r="D11" s="2">
        <v>4</v>
      </c>
      <c r="E11" s="2"/>
      <c r="F11" s="2"/>
      <c r="G11" s="2"/>
      <c r="H11" s="2"/>
    </row>
    <row r="12" spans="1:13">
      <c r="B12" s="2" t="s">
        <v>6</v>
      </c>
      <c r="C12" s="2"/>
      <c r="D12" s="2" t="s">
        <v>7</v>
      </c>
      <c r="E12" s="2"/>
      <c r="F12" s="2" t="s">
        <v>8</v>
      </c>
      <c r="G12" s="2"/>
      <c r="H12" s="2" t="s">
        <v>9</v>
      </c>
    </row>
    <row r="13" spans="1:13">
      <c r="B13" s="2">
        <v>4</v>
      </c>
      <c r="C13" s="2"/>
      <c r="D13" s="2">
        <v>1</v>
      </c>
      <c r="E13" s="2"/>
      <c r="F13" s="2">
        <v>2</v>
      </c>
      <c r="G13" s="2"/>
      <c r="H13" s="2">
        <v>1</v>
      </c>
    </row>
    <row r="15" spans="1:13">
      <c r="A15" s="1" t="s">
        <v>10</v>
      </c>
    </row>
    <row r="17" spans="1:13" ht="28.8">
      <c r="A17" s="3" t="s">
        <v>11</v>
      </c>
      <c r="B17" s="138" t="s">
        <v>12</v>
      </c>
      <c r="C17" s="138"/>
      <c r="D17" s="138"/>
      <c r="E17" s="138"/>
      <c r="F17" s="138"/>
      <c r="G17" s="138"/>
      <c r="H17" s="4" t="str">
        <f>F8</f>
        <v>Trưởng phòng</v>
      </c>
      <c r="I17" s="4" t="str">
        <f>D10</f>
        <v>Trưởng nhóm</v>
      </c>
      <c r="J17" s="4" t="str">
        <f>B12</f>
        <v>Kỹ thuật điện</v>
      </c>
      <c r="K17" s="4" t="str">
        <f>D12</f>
        <v>Kỹ thuật bảo trì</v>
      </c>
      <c r="L17" s="4" t="str">
        <f>F12</f>
        <v>Kỹ thuật cơ</v>
      </c>
      <c r="M17" s="4" t="str">
        <f>H12</f>
        <v>Admin</v>
      </c>
    </row>
    <row r="18" spans="1:13" hidden="1">
      <c r="A18" s="5">
        <v>1</v>
      </c>
      <c r="B18" s="133" t="s">
        <v>13</v>
      </c>
      <c r="C18" s="134"/>
      <c r="D18" s="134"/>
      <c r="E18" s="134"/>
      <c r="F18" s="134"/>
      <c r="G18" s="135"/>
      <c r="H18" s="6" t="s">
        <v>14</v>
      </c>
      <c r="I18" s="6" t="s">
        <v>15</v>
      </c>
      <c r="J18" s="6"/>
      <c r="K18" s="6"/>
      <c r="L18" s="6"/>
      <c r="M18" s="6"/>
    </row>
    <row r="19" spans="1:13" hidden="1">
      <c r="A19" s="5">
        <v>2</v>
      </c>
      <c r="B19" s="132" t="s">
        <v>16</v>
      </c>
      <c r="C19" s="132"/>
      <c r="D19" s="132"/>
      <c r="E19" s="132"/>
      <c r="F19" s="132"/>
      <c r="G19" s="132"/>
      <c r="H19" s="6" t="s">
        <v>14</v>
      </c>
      <c r="I19" s="6" t="s">
        <v>15</v>
      </c>
      <c r="J19" s="6"/>
      <c r="K19" s="6"/>
      <c r="L19" s="6"/>
      <c r="M19" s="6"/>
    </row>
    <row r="20" spans="1:13" hidden="1">
      <c r="A20" s="5">
        <v>3</v>
      </c>
      <c r="B20" s="132" t="s">
        <v>17</v>
      </c>
      <c r="C20" s="132"/>
      <c r="D20" s="132"/>
      <c r="E20" s="132"/>
      <c r="F20" s="132"/>
      <c r="G20" s="132"/>
      <c r="H20" s="6" t="s">
        <v>14</v>
      </c>
      <c r="I20" s="6" t="s">
        <v>15</v>
      </c>
      <c r="J20" s="6"/>
      <c r="K20" s="6"/>
      <c r="L20" s="6"/>
      <c r="M20" s="6"/>
    </row>
    <row r="21" spans="1:13">
      <c r="A21" s="5">
        <v>4</v>
      </c>
      <c r="B21" s="132" t="s">
        <v>18</v>
      </c>
      <c r="C21" s="132"/>
      <c r="D21" s="132"/>
      <c r="E21" s="132"/>
      <c r="F21" s="132"/>
      <c r="G21" s="132"/>
      <c r="H21" s="6" t="s">
        <v>14</v>
      </c>
      <c r="I21" s="6" t="s">
        <v>15</v>
      </c>
      <c r="J21" s="6" t="s">
        <v>15</v>
      </c>
      <c r="K21" s="6"/>
      <c r="L21" s="6" t="s">
        <v>15</v>
      </c>
      <c r="M21" s="6"/>
    </row>
    <row r="22" spans="1:13">
      <c r="A22" s="5">
        <v>5</v>
      </c>
      <c r="B22" s="132" t="s">
        <v>19</v>
      </c>
      <c r="C22" s="132"/>
      <c r="D22" s="132"/>
      <c r="E22" s="132"/>
      <c r="F22" s="132"/>
      <c r="G22" s="132"/>
      <c r="H22" s="6" t="s">
        <v>14</v>
      </c>
      <c r="I22" s="6" t="s">
        <v>15</v>
      </c>
      <c r="J22" s="6" t="s">
        <v>15</v>
      </c>
      <c r="K22" s="6"/>
      <c r="L22" s="6" t="s">
        <v>15</v>
      </c>
      <c r="M22" s="6"/>
    </row>
    <row r="23" spans="1:13" ht="28.5" customHeight="1">
      <c r="A23" s="5">
        <v>6</v>
      </c>
      <c r="B23" s="133" t="s">
        <v>20</v>
      </c>
      <c r="C23" s="134"/>
      <c r="D23" s="134"/>
      <c r="E23" s="134"/>
      <c r="F23" s="134"/>
      <c r="G23" s="135"/>
      <c r="H23" s="6" t="s">
        <v>14</v>
      </c>
      <c r="I23" s="6" t="s">
        <v>15</v>
      </c>
      <c r="J23" s="6"/>
      <c r="K23" s="6" t="s">
        <v>15</v>
      </c>
      <c r="L23" s="6"/>
      <c r="M23" s="6"/>
    </row>
    <row r="24" spans="1:13">
      <c r="A24" s="5">
        <v>7</v>
      </c>
      <c r="B24" s="132" t="s">
        <v>21</v>
      </c>
      <c r="C24" s="132"/>
      <c r="D24" s="132"/>
      <c r="E24" s="132"/>
      <c r="F24" s="132"/>
      <c r="G24" s="132"/>
      <c r="H24" s="6" t="s">
        <v>14</v>
      </c>
      <c r="I24" s="6" t="s">
        <v>15</v>
      </c>
      <c r="J24" s="6"/>
      <c r="K24" s="6" t="s">
        <v>15</v>
      </c>
      <c r="L24" s="6"/>
      <c r="M24" s="6"/>
    </row>
    <row r="25" spans="1:13" ht="31.5" customHeight="1">
      <c r="A25" s="5">
        <v>8</v>
      </c>
      <c r="B25" s="136" t="s">
        <v>22</v>
      </c>
      <c r="C25" s="136"/>
      <c r="D25" s="136"/>
      <c r="E25" s="136"/>
      <c r="F25" s="136"/>
      <c r="G25" s="136"/>
      <c r="H25" s="6" t="s">
        <v>14</v>
      </c>
      <c r="I25" s="6" t="s">
        <v>15</v>
      </c>
      <c r="J25" s="6" t="s">
        <v>15</v>
      </c>
      <c r="K25" s="6" t="s">
        <v>15</v>
      </c>
      <c r="L25" s="6" t="s">
        <v>15</v>
      </c>
      <c r="M25" s="6"/>
    </row>
    <row r="26" spans="1:13" hidden="1">
      <c r="A26" s="5">
        <v>9</v>
      </c>
      <c r="B26" s="132" t="s">
        <v>23</v>
      </c>
      <c r="C26" s="132"/>
      <c r="D26" s="132"/>
      <c r="E26" s="132"/>
      <c r="F26" s="132"/>
      <c r="G26" s="132"/>
      <c r="H26" s="6" t="s">
        <v>14</v>
      </c>
      <c r="I26" s="6" t="s">
        <v>15</v>
      </c>
      <c r="J26" s="6"/>
      <c r="K26" s="6"/>
      <c r="L26" s="6"/>
      <c r="M26" s="6" t="s">
        <v>15</v>
      </c>
    </row>
    <row r="27" spans="1:13" hidden="1">
      <c r="A27" s="5">
        <v>10</v>
      </c>
      <c r="B27" s="7" t="s">
        <v>24</v>
      </c>
      <c r="C27" s="7"/>
      <c r="D27" s="7"/>
      <c r="E27" s="7"/>
      <c r="F27" s="7"/>
      <c r="G27" s="7"/>
      <c r="H27" s="6" t="s">
        <v>14</v>
      </c>
      <c r="I27" s="6"/>
      <c r="J27" s="6"/>
      <c r="K27" s="6"/>
      <c r="L27" s="6"/>
      <c r="M27" s="6" t="s">
        <v>15</v>
      </c>
    </row>
    <row r="28" spans="1:13">
      <c r="A28" s="2"/>
    </row>
    <row r="29" spans="1:13">
      <c r="B29" s="8" t="s">
        <v>25</v>
      </c>
    </row>
  </sheetData>
  <mergeCells count="11">
    <mergeCell ref="B21:G21"/>
    <mergeCell ref="A1:M1"/>
    <mergeCell ref="B17:G17"/>
    <mergeCell ref="B18:G18"/>
    <mergeCell ref="B19:G19"/>
    <mergeCell ref="B20:G20"/>
    <mergeCell ref="B22:G22"/>
    <mergeCell ref="B23:G23"/>
    <mergeCell ref="B24:G24"/>
    <mergeCell ref="B25:G25"/>
    <mergeCell ref="B26:G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K271"/>
  <sheetViews>
    <sheetView zoomScale="110" zoomScaleNormal="110" workbookViewId="0">
      <selection activeCell="H59" sqref="A1:H61"/>
    </sheetView>
  </sheetViews>
  <sheetFormatPr defaultColWidth="14.33203125" defaultRowHeight="13.8"/>
  <cols>
    <col min="1" max="1" width="4.109375" style="10" customWidth="1"/>
    <col min="2" max="2" width="7.77734375" style="10" hidden="1" customWidth="1"/>
    <col min="3" max="3" width="6.88671875" style="10" hidden="1" customWidth="1"/>
    <col min="4" max="4" width="5.6640625" style="10" customWidth="1"/>
    <col min="5" max="5" width="6.77734375" style="10" customWidth="1"/>
    <col min="6" max="6" width="16.44140625" style="10" customWidth="1"/>
    <col min="7" max="7" width="16.88671875" style="10" customWidth="1"/>
    <col min="8" max="8" width="22.21875" style="10" customWidth="1"/>
    <col min="9" max="10" width="6.88671875" style="10" customWidth="1"/>
    <col min="11" max="11" width="5" style="10" customWidth="1"/>
    <col min="12" max="12" width="23.77734375" style="10" customWidth="1"/>
    <col min="13" max="13" width="41" style="10" customWidth="1"/>
    <col min="14" max="14" width="7.109375" style="10" customWidth="1"/>
    <col min="15" max="15" width="5.77734375" style="10" customWidth="1"/>
    <col min="16" max="16" width="6.21875" style="10" customWidth="1"/>
    <col min="17" max="17" width="9.21875" style="12" customWidth="1"/>
    <col min="18" max="18" width="15.33203125" style="10" customWidth="1"/>
    <col min="19" max="25" width="7.88671875" style="10" customWidth="1"/>
    <col min="26" max="37" width="10.21875" style="10" customWidth="1"/>
    <col min="38" max="16384" width="14.33203125" style="10"/>
  </cols>
  <sheetData>
    <row r="1" spans="1:37">
      <c r="A1" s="170"/>
      <c r="B1" s="171"/>
      <c r="C1" s="171"/>
      <c r="D1" s="171"/>
      <c r="E1" s="171"/>
      <c r="F1" s="172"/>
      <c r="G1" s="9"/>
      <c r="H1" s="9"/>
      <c r="I1" s="176" t="s">
        <v>26</v>
      </c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2"/>
      <c r="AF1" s="177" t="s">
        <v>27</v>
      </c>
      <c r="AG1" s="163"/>
      <c r="AH1" s="163"/>
      <c r="AI1" s="163"/>
      <c r="AJ1" s="163"/>
      <c r="AK1" s="164"/>
    </row>
    <row r="2" spans="1:37">
      <c r="A2" s="173"/>
      <c r="B2" s="174"/>
      <c r="C2" s="174"/>
      <c r="D2" s="174"/>
      <c r="E2" s="174"/>
      <c r="F2" s="175"/>
      <c r="G2" s="11"/>
      <c r="H2" s="11"/>
      <c r="I2" s="173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5"/>
      <c r="AF2" s="177" t="s">
        <v>28</v>
      </c>
      <c r="AG2" s="163"/>
      <c r="AH2" s="163"/>
      <c r="AI2" s="163"/>
      <c r="AJ2" s="163"/>
      <c r="AK2" s="164"/>
    </row>
    <row r="3" spans="1:37">
      <c r="M3" s="10" t="s">
        <v>25</v>
      </c>
      <c r="N3" s="12"/>
      <c r="AA3" s="107" t="s">
        <v>192</v>
      </c>
    </row>
    <row r="4" spans="1:37" ht="14.25" customHeight="1">
      <c r="A4" s="178" t="s">
        <v>11</v>
      </c>
      <c r="B4" s="156" t="s">
        <v>29</v>
      </c>
      <c r="C4" s="156" t="s">
        <v>30</v>
      </c>
      <c r="D4" s="180" t="s">
        <v>31</v>
      </c>
      <c r="E4" s="163"/>
      <c r="F4" s="167" t="s">
        <v>32</v>
      </c>
      <c r="G4" s="167" t="s">
        <v>33</v>
      </c>
      <c r="H4" s="165" t="s">
        <v>34</v>
      </c>
      <c r="I4" s="167" t="s">
        <v>35</v>
      </c>
      <c r="J4" s="143"/>
      <c r="K4" s="167" t="s">
        <v>36</v>
      </c>
      <c r="L4" s="167" t="s">
        <v>37</v>
      </c>
      <c r="M4" s="167" t="s">
        <v>38</v>
      </c>
      <c r="N4" s="169" t="s">
        <v>39</v>
      </c>
      <c r="O4" s="164"/>
      <c r="P4" s="156" t="s">
        <v>40</v>
      </c>
      <c r="Q4" s="156" t="s">
        <v>41</v>
      </c>
      <c r="R4" s="159" t="s">
        <v>42</v>
      </c>
      <c r="S4" s="161" t="s">
        <v>43</v>
      </c>
      <c r="T4" s="161"/>
      <c r="U4" s="161"/>
      <c r="V4" s="161"/>
      <c r="W4" s="161"/>
      <c r="X4" s="161"/>
      <c r="Y4" s="161"/>
      <c r="Z4" s="162" t="s">
        <v>44</v>
      </c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4"/>
    </row>
    <row r="5" spans="1:37" ht="41.4">
      <c r="A5" s="179"/>
      <c r="B5" s="179"/>
      <c r="C5" s="179"/>
      <c r="D5" s="13" t="s">
        <v>45</v>
      </c>
      <c r="E5" s="14" t="s">
        <v>46</v>
      </c>
      <c r="F5" s="168"/>
      <c r="G5" s="165"/>
      <c r="H5" s="166"/>
      <c r="I5" s="15" t="s">
        <v>45</v>
      </c>
      <c r="J5" s="16" t="s">
        <v>46</v>
      </c>
      <c r="K5" s="165"/>
      <c r="L5" s="168"/>
      <c r="M5" s="168"/>
      <c r="N5" s="17" t="s">
        <v>47</v>
      </c>
      <c r="O5" s="13" t="s">
        <v>48</v>
      </c>
      <c r="P5" s="157"/>
      <c r="Q5" s="158"/>
      <c r="R5" s="160"/>
      <c r="S5" s="18" t="s">
        <v>49</v>
      </c>
      <c r="T5" s="18" t="str">
        <f>'Co cau to chuc'!H17</f>
        <v>Trưởng phòng</v>
      </c>
      <c r="U5" s="18" t="str">
        <f>'Co cau to chuc'!I17</f>
        <v>Trưởng nhóm</v>
      </c>
      <c r="V5" s="18" t="str">
        <f>'Co cau to chuc'!J17</f>
        <v>Kỹ thuật điện</v>
      </c>
      <c r="W5" s="18" t="str">
        <f>'Co cau to chuc'!K17</f>
        <v>Kỹ thuật bảo trì</v>
      </c>
      <c r="X5" s="18" t="str">
        <f>'Co cau to chuc'!L17</f>
        <v>Kỹ thuật cơ</v>
      </c>
      <c r="Y5" s="18" t="str">
        <f>'Co cau to chuc'!M17</f>
        <v>Admin</v>
      </c>
      <c r="Z5" s="19">
        <v>1</v>
      </c>
      <c r="AA5" s="20">
        <v>2</v>
      </c>
      <c r="AB5" s="20">
        <v>3</v>
      </c>
      <c r="AC5" s="20">
        <v>4</v>
      </c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0">
        <v>10</v>
      </c>
      <c r="AJ5" s="20">
        <v>11</v>
      </c>
      <c r="AK5" s="20">
        <v>12</v>
      </c>
    </row>
    <row r="6" spans="1:37">
      <c r="A6" s="142" t="s">
        <v>54</v>
      </c>
      <c r="B6" s="141" t="s">
        <v>55</v>
      </c>
      <c r="C6" s="151">
        <v>0.125</v>
      </c>
      <c r="D6" s="141" t="s">
        <v>56</v>
      </c>
      <c r="E6" s="35" t="s">
        <v>57</v>
      </c>
      <c r="F6" s="152" t="s">
        <v>58</v>
      </c>
      <c r="G6" s="34"/>
      <c r="H6" s="34"/>
      <c r="I6" s="153">
        <v>0.55000000000000004</v>
      </c>
      <c r="J6" s="23">
        <v>0.3</v>
      </c>
      <c r="K6" s="23"/>
      <c r="L6" s="23"/>
      <c r="M6" s="36" t="s">
        <v>59</v>
      </c>
      <c r="N6" s="37"/>
      <c r="O6" s="38">
        <v>6.1111111111111107</v>
      </c>
      <c r="P6" s="39" t="s">
        <v>60</v>
      </c>
      <c r="Q6" s="39" t="s">
        <v>53</v>
      </c>
      <c r="R6" s="40" t="s">
        <v>61</v>
      </c>
      <c r="S6" s="39" t="s">
        <v>14</v>
      </c>
      <c r="T6" s="24" t="s">
        <v>14</v>
      </c>
      <c r="U6" s="39" t="s">
        <v>15</v>
      </c>
      <c r="V6" s="39" t="s">
        <v>15</v>
      </c>
      <c r="W6" s="39" t="s">
        <v>15</v>
      </c>
      <c r="X6" s="39" t="s">
        <v>15</v>
      </c>
      <c r="Y6" s="39" t="s">
        <v>15</v>
      </c>
      <c r="Z6" s="41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</row>
    <row r="7" spans="1:37">
      <c r="A7" s="142"/>
      <c r="B7" s="141"/>
      <c r="C7" s="151"/>
      <c r="D7" s="141"/>
      <c r="E7" s="35" t="s">
        <v>62</v>
      </c>
      <c r="F7" s="152"/>
      <c r="G7" s="34"/>
      <c r="H7" s="34"/>
      <c r="I7" s="152"/>
      <c r="J7" s="23">
        <v>0.3</v>
      </c>
      <c r="K7" s="23"/>
      <c r="L7" s="23"/>
      <c r="M7" s="36" t="s">
        <v>63</v>
      </c>
      <c r="N7" s="37"/>
      <c r="O7" s="38">
        <v>24.444444444444443</v>
      </c>
      <c r="P7" s="39" t="s">
        <v>64</v>
      </c>
      <c r="Q7" s="39" t="s">
        <v>52</v>
      </c>
      <c r="R7" s="40" t="s">
        <v>61</v>
      </c>
      <c r="S7" s="39" t="s">
        <v>14</v>
      </c>
      <c r="T7" s="24" t="s">
        <v>14</v>
      </c>
      <c r="U7" s="39"/>
      <c r="V7" s="39"/>
      <c r="W7" s="39"/>
      <c r="X7" s="39"/>
      <c r="Y7" s="39"/>
      <c r="Z7" s="41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</row>
    <row r="8" spans="1:37" ht="27.6">
      <c r="A8" s="142"/>
      <c r="B8" s="141"/>
      <c r="C8" s="151"/>
      <c r="D8" s="141"/>
      <c r="E8" s="35" t="s">
        <v>65</v>
      </c>
      <c r="F8" s="152"/>
      <c r="G8" s="34"/>
      <c r="H8" s="34"/>
      <c r="I8" s="152"/>
      <c r="J8" s="23">
        <v>0.1</v>
      </c>
      <c r="K8" s="23"/>
      <c r="L8" s="23"/>
      <c r="M8" s="36" t="s">
        <v>66</v>
      </c>
      <c r="N8" s="37"/>
      <c r="O8" s="38"/>
      <c r="P8" s="39" t="s">
        <v>51</v>
      </c>
      <c r="Q8" s="39" t="s">
        <v>52</v>
      </c>
      <c r="R8" s="40" t="s">
        <v>61</v>
      </c>
      <c r="S8" s="39" t="s">
        <v>14</v>
      </c>
      <c r="T8" s="24" t="s">
        <v>14</v>
      </c>
      <c r="U8" s="39"/>
      <c r="V8" s="39"/>
      <c r="W8" s="39"/>
      <c r="X8" s="39"/>
      <c r="Y8" s="39"/>
      <c r="Z8" s="41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</row>
    <row r="9" spans="1:37">
      <c r="A9" s="142"/>
      <c r="B9" s="141"/>
      <c r="C9" s="151"/>
      <c r="D9" s="141"/>
      <c r="E9" s="35" t="s">
        <v>67</v>
      </c>
      <c r="F9" s="152"/>
      <c r="G9" s="34"/>
      <c r="H9" s="34"/>
      <c r="I9" s="152"/>
      <c r="J9" s="23">
        <v>0.2</v>
      </c>
      <c r="K9" s="23"/>
      <c r="L9" s="23"/>
      <c r="M9" s="43" t="s">
        <v>68</v>
      </c>
      <c r="N9" s="44"/>
      <c r="O9" s="45"/>
      <c r="P9" s="46" t="s">
        <v>69</v>
      </c>
      <c r="Q9" s="46" t="s">
        <v>70</v>
      </c>
      <c r="R9" s="47" t="s">
        <v>61</v>
      </c>
      <c r="S9" s="39" t="s">
        <v>14</v>
      </c>
      <c r="T9" s="24" t="s">
        <v>14</v>
      </c>
      <c r="U9" s="39" t="s">
        <v>15</v>
      </c>
      <c r="V9" s="39" t="s">
        <v>15</v>
      </c>
      <c r="W9" s="39" t="s">
        <v>15</v>
      </c>
      <c r="X9" s="39" t="s">
        <v>15</v>
      </c>
      <c r="Y9" s="39" t="s">
        <v>15</v>
      </c>
      <c r="Z9" s="41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</row>
    <row r="10" spans="1:37" ht="27.6">
      <c r="A10" s="142"/>
      <c r="B10" s="141"/>
      <c r="C10" s="151"/>
      <c r="D10" s="141"/>
      <c r="E10" s="35" t="s">
        <v>71</v>
      </c>
      <c r="F10" s="152"/>
      <c r="G10" s="34"/>
      <c r="H10" s="34"/>
      <c r="I10" s="152"/>
      <c r="J10" s="23">
        <v>0.1</v>
      </c>
      <c r="K10" s="23"/>
      <c r="L10" s="23"/>
      <c r="M10" s="43" t="s">
        <v>72</v>
      </c>
      <c r="N10" s="44"/>
      <c r="O10" s="45"/>
      <c r="P10" s="46" t="s">
        <v>51</v>
      </c>
      <c r="Q10" s="46" t="s">
        <v>70</v>
      </c>
      <c r="R10" s="47" t="s">
        <v>61</v>
      </c>
      <c r="S10" s="39" t="s">
        <v>14</v>
      </c>
      <c r="T10" s="24" t="s">
        <v>14</v>
      </c>
      <c r="U10" s="39" t="s">
        <v>15</v>
      </c>
      <c r="V10" s="39" t="s">
        <v>15</v>
      </c>
      <c r="W10" s="39" t="s">
        <v>15</v>
      </c>
      <c r="X10" s="39" t="s">
        <v>15</v>
      </c>
      <c r="Y10" s="39" t="s">
        <v>15</v>
      </c>
      <c r="Z10" s="41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</row>
    <row r="11" spans="1:37" ht="45" customHeight="1">
      <c r="A11" s="142"/>
      <c r="B11" s="141"/>
      <c r="C11" s="151"/>
      <c r="D11" s="154" t="s">
        <v>73</v>
      </c>
      <c r="E11" s="35" t="s">
        <v>74</v>
      </c>
      <c r="F11" s="155" t="s">
        <v>75</v>
      </c>
      <c r="G11" s="27"/>
      <c r="H11" s="27"/>
      <c r="I11" s="48">
        <v>0.15</v>
      </c>
      <c r="J11" s="23">
        <v>1</v>
      </c>
      <c r="K11" s="23"/>
      <c r="L11" s="23"/>
      <c r="M11" s="36" t="s">
        <v>76</v>
      </c>
      <c r="N11" s="36"/>
      <c r="O11" s="49"/>
      <c r="P11" s="28"/>
      <c r="Q11" s="28" t="s">
        <v>53</v>
      </c>
      <c r="R11" s="40" t="s">
        <v>77</v>
      </c>
      <c r="S11" s="39" t="s">
        <v>15</v>
      </c>
      <c r="T11" s="24" t="s">
        <v>14</v>
      </c>
      <c r="U11" s="39"/>
      <c r="V11" s="39"/>
      <c r="W11" s="39"/>
      <c r="X11" s="39"/>
      <c r="Y11" s="39"/>
      <c r="Z11" s="25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s="33" customFormat="1" ht="27.6">
      <c r="A12" s="142"/>
      <c r="B12" s="141"/>
      <c r="C12" s="151"/>
      <c r="D12" s="154"/>
      <c r="E12" s="50" t="s">
        <v>78</v>
      </c>
      <c r="F12" s="155"/>
      <c r="G12" s="51"/>
      <c r="H12" s="51" t="s">
        <v>79</v>
      </c>
      <c r="I12" s="52"/>
      <c r="J12" s="30"/>
      <c r="K12" s="30"/>
      <c r="L12" s="30" t="s">
        <v>80</v>
      </c>
      <c r="M12" s="53" t="s">
        <v>81</v>
      </c>
      <c r="N12" s="53"/>
      <c r="O12" s="54"/>
      <c r="P12" s="55"/>
      <c r="Q12" s="55"/>
      <c r="R12" s="56"/>
      <c r="S12" s="57"/>
      <c r="T12" s="24" t="s">
        <v>14</v>
      </c>
      <c r="U12" s="57"/>
      <c r="V12" s="57"/>
      <c r="W12" s="57"/>
      <c r="X12" s="57"/>
      <c r="Y12" s="57"/>
      <c r="Z12" s="31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</row>
    <row r="13" spans="1:37">
      <c r="A13" s="142"/>
      <c r="B13" s="141"/>
      <c r="C13" s="151"/>
      <c r="D13" s="154" t="s">
        <v>82</v>
      </c>
      <c r="E13" s="35" t="s">
        <v>83</v>
      </c>
      <c r="F13" s="146" t="s">
        <v>84</v>
      </c>
      <c r="G13" s="27"/>
      <c r="H13" s="27"/>
      <c r="I13" s="147">
        <v>0.1</v>
      </c>
      <c r="J13" s="23">
        <v>0.5</v>
      </c>
      <c r="K13" s="23"/>
      <c r="L13" s="23"/>
      <c r="M13" s="36" t="s">
        <v>85</v>
      </c>
      <c r="N13" s="36"/>
      <c r="O13" s="37"/>
      <c r="P13" s="28" t="s">
        <v>64</v>
      </c>
      <c r="Q13" s="28" t="s">
        <v>52</v>
      </c>
      <c r="R13" s="40" t="s">
        <v>77</v>
      </c>
      <c r="S13" s="39" t="s">
        <v>14</v>
      </c>
      <c r="T13" s="24" t="s">
        <v>14</v>
      </c>
      <c r="U13" s="39" t="s">
        <v>15</v>
      </c>
      <c r="V13" s="39" t="s">
        <v>15</v>
      </c>
      <c r="W13" s="39" t="s">
        <v>15</v>
      </c>
      <c r="X13" s="39" t="s">
        <v>15</v>
      </c>
      <c r="Y13" s="39"/>
      <c r="Z13" s="25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>
      <c r="A14" s="142"/>
      <c r="B14" s="141"/>
      <c r="C14" s="151"/>
      <c r="D14" s="154"/>
      <c r="E14" s="35" t="s">
        <v>86</v>
      </c>
      <c r="F14" s="146"/>
      <c r="G14" s="27"/>
      <c r="H14" s="27"/>
      <c r="I14" s="146"/>
      <c r="J14" s="23">
        <v>0.5</v>
      </c>
      <c r="K14" s="23"/>
      <c r="L14" s="23"/>
      <c r="M14" s="36" t="s">
        <v>87</v>
      </c>
      <c r="N14" s="36"/>
      <c r="O14" s="58"/>
      <c r="P14" s="28" t="s">
        <v>69</v>
      </c>
      <c r="Q14" s="28" t="s">
        <v>52</v>
      </c>
      <c r="R14" s="40" t="s">
        <v>77</v>
      </c>
      <c r="S14" s="39" t="s">
        <v>14</v>
      </c>
      <c r="T14" s="24" t="s">
        <v>14</v>
      </c>
      <c r="U14" s="39" t="s">
        <v>15</v>
      </c>
      <c r="V14" s="39" t="s">
        <v>15</v>
      </c>
      <c r="W14" s="39" t="s">
        <v>15</v>
      </c>
      <c r="X14" s="39" t="s">
        <v>15</v>
      </c>
      <c r="Y14" s="39"/>
      <c r="Z14" s="25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37" ht="30" customHeight="1">
      <c r="A15" s="142"/>
      <c r="B15" s="141"/>
      <c r="C15" s="151"/>
      <c r="D15" s="141" t="s">
        <v>88</v>
      </c>
      <c r="E15" s="35" t="s">
        <v>89</v>
      </c>
      <c r="F15" s="141" t="s">
        <v>90</v>
      </c>
      <c r="G15" s="148"/>
      <c r="H15" s="59"/>
      <c r="I15" s="149">
        <v>0.1</v>
      </c>
      <c r="J15" s="23">
        <v>0.35</v>
      </c>
      <c r="K15" s="23"/>
      <c r="L15" s="23"/>
      <c r="M15" s="60" t="s">
        <v>91</v>
      </c>
      <c r="N15" s="61"/>
      <c r="O15" s="37"/>
      <c r="P15" s="39" t="s">
        <v>51</v>
      </c>
      <c r="Q15" s="39" t="s">
        <v>50</v>
      </c>
      <c r="R15" s="40" t="s">
        <v>77</v>
      </c>
      <c r="S15" s="39" t="s">
        <v>15</v>
      </c>
      <c r="T15" s="24" t="s">
        <v>14</v>
      </c>
      <c r="U15" s="39"/>
      <c r="V15" s="39"/>
      <c r="W15" s="39"/>
      <c r="X15" s="39"/>
      <c r="Y15" s="39"/>
      <c r="Z15" s="25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ht="27.6">
      <c r="A16" s="142"/>
      <c r="B16" s="141"/>
      <c r="C16" s="151"/>
      <c r="D16" s="141"/>
      <c r="E16" s="35" t="s">
        <v>92</v>
      </c>
      <c r="F16" s="141"/>
      <c r="G16" s="148"/>
      <c r="H16" s="59"/>
      <c r="I16" s="148"/>
      <c r="J16" s="23">
        <v>0.35</v>
      </c>
      <c r="K16" s="23"/>
      <c r="L16" s="23"/>
      <c r="M16" s="60" t="s">
        <v>93</v>
      </c>
      <c r="N16" s="61"/>
      <c r="O16" s="37"/>
      <c r="P16" s="39" t="s">
        <v>51</v>
      </c>
      <c r="Q16" s="39" t="s">
        <v>50</v>
      </c>
      <c r="R16" s="40" t="s">
        <v>77</v>
      </c>
      <c r="S16" s="39" t="s">
        <v>15</v>
      </c>
      <c r="T16" s="24" t="s">
        <v>14</v>
      </c>
      <c r="U16" s="39"/>
      <c r="V16" s="39"/>
      <c r="W16" s="39"/>
      <c r="X16" s="39"/>
      <c r="Y16" s="39"/>
      <c r="Z16" s="25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ht="41.4">
      <c r="A17" s="142"/>
      <c r="B17" s="141"/>
      <c r="C17" s="151"/>
      <c r="D17" s="141"/>
      <c r="E17" s="35" t="s">
        <v>94</v>
      </c>
      <c r="F17" s="141"/>
      <c r="G17" s="148"/>
      <c r="H17" s="59"/>
      <c r="I17" s="148"/>
      <c r="J17" s="23">
        <v>0.3</v>
      </c>
      <c r="K17" s="23"/>
      <c r="L17" s="23"/>
      <c r="M17" s="60" t="s">
        <v>95</v>
      </c>
      <c r="N17" s="61"/>
      <c r="O17" s="37"/>
      <c r="P17" s="39" t="s">
        <v>51</v>
      </c>
      <c r="Q17" s="39" t="s">
        <v>50</v>
      </c>
      <c r="R17" s="40" t="s">
        <v>77</v>
      </c>
      <c r="S17" s="39" t="s">
        <v>15</v>
      </c>
      <c r="T17" s="24" t="s">
        <v>14</v>
      </c>
      <c r="U17" s="39"/>
      <c r="V17" s="39"/>
      <c r="W17" s="39"/>
      <c r="X17" s="39"/>
      <c r="Y17" s="39"/>
      <c r="Z17" s="25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</row>
    <row r="18" spans="1:37" s="33" customFormat="1">
      <c r="A18" s="62"/>
      <c r="B18" s="63"/>
      <c r="C18" s="64"/>
      <c r="D18" s="141"/>
      <c r="E18" s="50" t="s">
        <v>96</v>
      </c>
      <c r="F18" s="141"/>
      <c r="G18" s="29"/>
      <c r="H18" s="150" t="s">
        <v>97</v>
      </c>
      <c r="I18" s="29"/>
      <c r="J18" s="30"/>
      <c r="K18" s="30"/>
      <c r="L18" s="30" t="s">
        <v>98</v>
      </c>
      <c r="M18" s="65" t="s">
        <v>99</v>
      </c>
      <c r="N18" s="66"/>
      <c r="O18" s="67"/>
      <c r="P18" s="57"/>
      <c r="Q18" s="57"/>
      <c r="R18" s="56"/>
      <c r="S18" s="57"/>
      <c r="T18" s="24" t="s">
        <v>14</v>
      </c>
      <c r="U18" s="57"/>
      <c r="V18" s="57"/>
      <c r="W18" s="57"/>
      <c r="X18" s="57"/>
      <c r="Y18" s="57"/>
      <c r="Z18" s="31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</row>
    <row r="19" spans="1:37" s="33" customFormat="1" ht="27.6">
      <c r="A19" s="62"/>
      <c r="B19" s="63"/>
      <c r="C19" s="64"/>
      <c r="D19" s="141"/>
      <c r="E19" s="50" t="s">
        <v>100</v>
      </c>
      <c r="F19" s="141"/>
      <c r="G19" s="29"/>
      <c r="H19" s="150"/>
      <c r="I19" s="29"/>
      <c r="J19" s="30"/>
      <c r="K19" s="30"/>
      <c r="L19" s="30"/>
      <c r="M19" s="65" t="s">
        <v>101</v>
      </c>
      <c r="N19" s="66"/>
      <c r="O19" s="67"/>
      <c r="P19" s="57"/>
      <c r="Q19" s="57"/>
      <c r="R19" s="56"/>
      <c r="S19" s="57"/>
      <c r="T19" s="24" t="s">
        <v>14</v>
      </c>
      <c r="U19" s="57"/>
      <c r="V19" s="57"/>
      <c r="W19" s="57"/>
      <c r="X19" s="57"/>
      <c r="Y19" s="57"/>
      <c r="Z19" s="31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</row>
    <row r="20" spans="1:37" ht="45" customHeight="1">
      <c r="A20" s="68"/>
      <c r="B20" s="68"/>
      <c r="C20" s="69"/>
      <c r="D20" s="70" t="s">
        <v>102</v>
      </c>
      <c r="E20" s="70" t="s">
        <v>103</v>
      </c>
      <c r="F20" s="71" t="s">
        <v>104</v>
      </c>
      <c r="G20" s="71"/>
      <c r="H20" s="71"/>
      <c r="I20" s="72">
        <v>0.5</v>
      </c>
      <c r="J20" s="73">
        <v>1</v>
      </c>
      <c r="K20" s="73"/>
      <c r="L20" s="73"/>
      <c r="M20" s="74" t="s">
        <v>105</v>
      </c>
      <c r="N20" s="75"/>
      <c r="O20" s="75"/>
      <c r="P20" s="70"/>
      <c r="Q20" s="70" t="s">
        <v>53</v>
      </c>
      <c r="R20" s="76" t="s">
        <v>61</v>
      </c>
      <c r="S20" s="70" t="s">
        <v>14</v>
      </c>
      <c r="T20" s="24" t="s">
        <v>14</v>
      </c>
      <c r="U20" s="70"/>
      <c r="V20" s="70"/>
      <c r="W20" s="70"/>
      <c r="X20" s="70"/>
      <c r="Y20" s="70"/>
      <c r="Z20" s="77"/>
      <c r="AA20" s="78"/>
      <c r="AB20" s="78"/>
      <c r="AC20" s="78"/>
      <c r="AD20" s="78"/>
      <c r="AE20" s="78"/>
      <c r="AF20" s="78"/>
      <c r="AG20" s="78"/>
      <c r="AH20" s="78"/>
      <c r="AI20" s="79"/>
      <c r="AJ20" s="79"/>
      <c r="AK20" s="79"/>
    </row>
    <row r="21" spans="1:37" s="91" customFormat="1" ht="27.6">
      <c r="A21" s="80"/>
      <c r="B21" s="80"/>
      <c r="C21" s="80"/>
      <c r="D21" s="141" t="s">
        <v>106</v>
      </c>
      <c r="E21" s="81"/>
      <c r="F21" s="82"/>
      <c r="G21" s="141" t="s">
        <v>13</v>
      </c>
      <c r="H21" s="83"/>
      <c r="I21" s="141"/>
      <c r="J21" s="84"/>
      <c r="K21" s="84"/>
      <c r="L21" s="22" t="s">
        <v>107</v>
      </c>
      <c r="M21" s="22" t="s">
        <v>108</v>
      </c>
      <c r="N21" s="85"/>
      <c r="O21" s="85"/>
      <c r="P21" s="81"/>
      <c r="Q21" s="81" t="s">
        <v>52</v>
      </c>
      <c r="R21" s="86" t="s">
        <v>61</v>
      </c>
      <c r="S21" s="81"/>
      <c r="T21" s="6" t="s">
        <v>14</v>
      </c>
      <c r="U21" s="6" t="s">
        <v>15</v>
      </c>
      <c r="V21" s="6"/>
      <c r="W21" s="6"/>
      <c r="X21" s="6"/>
      <c r="Y21" s="6"/>
      <c r="Z21" s="87"/>
      <c r="AA21" s="88"/>
      <c r="AB21" s="88"/>
      <c r="AC21" s="88"/>
      <c r="AD21" s="88"/>
      <c r="AE21" s="88"/>
      <c r="AF21" s="88"/>
      <c r="AG21" s="88"/>
      <c r="AH21" s="88"/>
      <c r="AI21" s="89"/>
      <c r="AJ21" s="90"/>
      <c r="AK21" s="90"/>
    </row>
    <row r="22" spans="1:37" s="91" customFormat="1" ht="27.6">
      <c r="A22" s="80"/>
      <c r="B22" s="80"/>
      <c r="C22" s="80"/>
      <c r="D22" s="141"/>
      <c r="E22" s="81"/>
      <c r="F22" s="82"/>
      <c r="G22" s="141"/>
      <c r="H22" s="83"/>
      <c r="I22" s="141"/>
      <c r="J22" s="84"/>
      <c r="K22" s="84"/>
      <c r="L22" s="22"/>
      <c r="M22" s="22" t="s">
        <v>109</v>
      </c>
      <c r="N22" s="85"/>
      <c r="O22" s="85"/>
      <c r="P22" s="81"/>
      <c r="Q22" s="81" t="s">
        <v>52</v>
      </c>
      <c r="R22" s="86" t="s">
        <v>61</v>
      </c>
      <c r="S22" s="81"/>
      <c r="T22" s="6" t="s">
        <v>14</v>
      </c>
      <c r="U22" s="6" t="s">
        <v>15</v>
      </c>
      <c r="V22" s="6"/>
      <c r="W22" s="6"/>
      <c r="X22" s="6"/>
      <c r="Y22" s="6"/>
      <c r="Z22" s="87"/>
      <c r="AA22" s="88"/>
      <c r="AB22" s="88"/>
      <c r="AC22" s="88"/>
      <c r="AD22" s="88"/>
      <c r="AE22" s="88"/>
      <c r="AF22" s="88"/>
      <c r="AG22" s="88"/>
      <c r="AH22" s="88"/>
      <c r="AI22" s="89"/>
      <c r="AJ22" s="90"/>
      <c r="AK22" s="90"/>
    </row>
    <row r="23" spans="1:37" s="91" customFormat="1" ht="41.4">
      <c r="A23" s="80"/>
      <c r="B23" s="80"/>
      <c r="C23" s="80"/>
      <c r="D23" s="141"/>
      <c r="E23" s="81"/>
      <c r="F23" s="82"/>
      <c r="G23" s="141"/>
      <c r="H23" s="83"/>
      <c r="I23" s="141"/>
      <c r="J23" s="84"/>
      <c r="K23" s="84"/>
      <c r="L23" s="22" t="s">
        <v>110</v>
      </c>
      <c r="M23" s="22" t="s">
        <v>111</v>
      </c>
      <c r="N23" s="85"/>
      <c r="O23" s="85"/>
      <c r="P23" s="81"/>
      <c r="Q23" s="81" t="s">
        <v>52</v>
      </c>
      <c r="R23" s="86" t="s">
        <v>61</v>
      </c>
      <c r="S23" s="81"/>
      <c r="T23" s="6" t="s">
        <v>14</v>
      </c>
      <c r="U23" s="6" t="s">
        <v>15</v>
      </c>
      <c r="V23" s="6"/>
      <c r="W23" s="6"/>
      <c r="X23" s="6"/>
      <c r="Y23" s="6"/>
      <c r="Z23" s="87"/>
      <c r="AA23" s="88"/>
      <c r="AB23" s="88"/>
      <c r="AC23" s="88"/>
      <c r="AD23" s="88"/>
      <c r="AE23" s="88"/>
      <c r="AF23" s="88"/>
      <c r="AG23" s="88"/>
      <c r="AH23" s="88"/>
      <c r="AI23" s="89"/>
      <c r="AJ23" s="90"/>
      <c r="AK23" s="90"/>
    </row>
    <row r="24" spans="1:37" s="91" customFormat="1" ht="27.6">
      <c r="A24" s="80"/>
      <c r="B24" s="80"/>
      <c r="C24" s="80"/>
      <c r="D24" s="141"/>
      <c r="E24" s="81"/>
      <c r="F24" s="82"/>
      <c r="G24" s="141"/>
      <c r="H24" s="83"/>
      <c r="I24" s="141"/>
      <c r="J24" s="84"/>
      <c r="K24" s="84"/>
      <c r="L24" s="22"/>
      <c r="M24" s="22" t="s">
        <v>112</v>
      </c>
      <c r="N24" s="85"/>
      <c r="O24" s="85"/>
      <c r="P24" s="81"/>
      <c r="Q24" s="81" t="s">
        <v>52</v>
      </c>
      <c r="R24" s="86" t="s">
        <v>61</v>
      </c>
      <c r="S24" s="81"/>
      <c r="T24" s="6" t="s">
        <v>14</v>
      </c>
      <c r="U24" s="6" t="s">
        <v>15</v>
      </c>
      <c r="V24" s="6"/>
      <c r="W24" s="6"/>
      <c r="X24" s="6"/>
      <c r="Y24" s="6"/>
      <c r="Z24" s="87"/>
      <c r="AA24" s="88"/>
      <c r="AB24" s="88"/>
      <c r="AC24" s="88"/>
      <c r="AD24" s="88"/>
      <c r="AE24" s="88"/>
      <c r="AF24" s="88"/>
      <c r="AG24" s="88"/>
      <c r="AH24" s="88"/>
      <c r="AI24" s="89"/>
      <c r="AJ24" s="90"/>
      <c r="AK24" s="90"/>
    </row>
    <row r="25" spans="1:37" s="91" customFormat="1" ht="27.6">
      <c r="A25" s="80"/>
      <c r="B25" s="80"/>
      <c r="C25" s="80"/>
      <c r="D25" s="141"/>
      <c r="E25" s="81"/>
      <c r="F25" s="82"/>
      <c r="G25" s="141"/>
      <c r="H25" s="83"/>
      <c r="I25" s="141"/>
      <c r="J25" s="84"/>
      <c r="K25" s="84"/>
      <c r="L25" s="22" t="s">
        <v>113</v>
      </c>
      <c r="M25" s="22" t="s">
        <v>114</v>
      </c>
      <c r="N25" s="85"/>
      <c r="O25" s="85"/>
      <c r="P25" s="81"/>
      <c r="Q25" s="81" t="s">
        <v>52</v>
      </c>
      <c r="R25" s="86" t="s">
        <v>61</v>
      </c>
      <c r="S25" s="81"/>
      <c r="T25" s="6" t="s">
        <v>14</v>
      </c>
      <c r="U25" s="6" t="s">
        <v>15</v>
      </c>
      <c r="V25" s="6"/>
      <c r="W25" s="6"/>
      <c r="X25" s="6"/>
      <c r="Y25" s="6"/>
      <c r="Z25" s="87"/>
      <c r="AA25" s="88"/>
      <c r="AB25" s="88"/>
      <c r="AC25" s="88"/>
      <c r="AD25" s="88"/>
      <c r="AE25" s="88"/>
      <c r="AF25" s="88"/>
      <c r="AG25" s="88"/>
      <c r="AH25" s="88"/>
      <c r="AI25" s="89"/>
      <c r="AJ25" s="90"/>
      <c r="AK25" s="90"/>
    </row>
    <row r="26" spans="1:37" s="91" customFormat="1" ht="27.6">
      <c r="A26" s="80"/>
      <c r="B26" s="80"/>
      <c r="C26" s="80"/>
      <c r="D26" s="141"/>
      <c r="E26" s="81"/>
      <c r="F26" s="82"/>
      <c r="G26" s="141"/>
      <c r="H26" s="83"/>
      <c r="I26" s="141"/>
      <c r="J26" s="84"/>
      <c r="K26" s="84"/>
      <c r="L26" s="22"/>
      <c r="M26" s="22" t="s">
        <v>115</v>
      </c>
      <c r="N26" s="85"/>
      <c r="O26" s="85"/>
      <c r="P26" s="81"/>
      <c r="Q26" s="81" t="s">
        <v>52</v>
      </c>
      <c r="R26" s="86" t="s">
        <v>61</v>
      </c>
      <c r="S26" s="81"/>
      <c r="T26" s="6" t="s">
        <v>14</v>
      </c>
      <c r="U26" s="6" t="s">
        <v>15</v>
      </c>
      <c r="V26" s="6"/>
      <c r="W26" s="6"/>
      <c r="X26" s="6"/>
      <c r="Y26" s="6"/>
      <c r="Z26" s="87"/>
      <c r="AA26" s="88"/>
      <c r="AB26" s="88"/>
      <c r="AC26" s="88"/>
      <c r="AD26" s="88"/>
      <c r="AE26" s="88"/>
      <c r="AF26" s="88"/>
      <c r="AG26" s="88"/>
      <c r="AH26" s="88"/>
      <c r="AI26" s="89"/>
      <c r="AJ26" s="90"/>
      <c r="AK26" s="90"/>
    </row>
    <row r="27" spans="1:37" s="91" customFormat="1" ht="14.4">
      <c r="A27" s="80"/>
      <c r="B27" s="80"/>
      <c r="C27" s="80"/>
      <c r="D27" s="141"/>
      <c r="E27" s="81"/>
      <c r="F27" s="82"/>
      <c r="G27" s="141"/>
      <c r="H27" s="83"/>
      <c r="I27" s="141"/>
      <c r="J27" s="84"/>
      <c r="K27" s="84"/>
      <c r="L27" s="22" t="s">
        <v>116</v>
      </c>
      <c r="M27" s="22" t="s">
        <v>117</v>
      </c>
      <c r="N27" s="85"/>
      <c r="O27" s="85"/>
      <c r="P27" s="81"/>
      <c r="Q27" s="81" t="s">
        <v>52</v>
      </c>
      <c r="R27" s="86" t="s">
        <v>61</v>
      </c>
      <c r="S27" s="81"/>
      <c r="T27" s="6" t="s">
        <v>14</v>
      </c>
      <c r="U27" s="6" t="s">
        <v>15</v>
      </c>
      <c r="V27" s="6"/>
      <c r="W27" s="6"/>
      <c r="X27" s="6"/>
      <c r="Y27" s="6"/>
      <c r="Z27" s="87"/>
      <c r="AA27" s="88"/>
      <c r="AB27" s="88"/>
      <c r="AC27" s="88"/>
      <c r="AD27" s="88"/>
      <c r="AE27" s="88"/>
      <c r="AF27" s="88"/>
      <c r="AG27" s="88"/>
      <c r="AH27" s="88"/>
      <c r="AI27" s="89"/>
      <c r="AJ27" s="90"/>
      <c r="AK27" s="90"/>
    </row>
    <row r="28" spans="1:37" s="91" customFormat="1" ht="27.6">
      <c r="A28" s="80"/>
      <c r="B28" s="80"/>
      <c r="C28" s="80"/>
      <c r="D28" s="141"/>
      <c r="E28" s="81"/>
      <c r="F28" s="82"/>
      <c r="G28" s="141"/>
      <c r="H28" s="83"/>
      <c r="I28" s="141"/>
      <c r="J28" s="84"/>
      <c r="K28" s="84"/>
      <c r="L28" s="22" t="s">
        <v>118</v>
      </c>
      <c r="M28" s="22" t="s">
        <v>119</v>
      </c>
      <c r="N28" s="85"/>
      <c r="O28" s="85"/>
      <c r="P28" s="81"/>
      <c r="Q28" s="81" t="s">
        <v>52</v>
      </c>
      <c r="R28" s="86" t="s">
        <v>61</v>
      </c>
      <c r="S28" s="81"/>
      <c r="T28" s="6" t="s">
        <v>14</v>
      </c>
      <c r="U28" s="6" t="s">
        <v>15</v>
      </c>
      <c r="V28" s="6"/>
      <c r="W28" s="6"/>
      <c r="X28" s="6"/>
      <c r="Y28" s="6"/>
      <c r="Z28" s="87"/>
      <c r="AA28" s="88"/>
      <c r="AB28" s="88"/>
      <c r="AC28" s="88"/>
      <c r="AD28" s="88"/>
      <c r="AE28" s="88"/>
      <c r="AF28" s="88"/>
      <c r="AG28" s="88"/>
      <c r="AH28" s="88"/>
      <c r="AI28" s="89"/>
      <c r="AJ28" s="90"/>
      <c r="AK28" s="90"/>
    </row>
    <row r="29" spans="1:37" s="91" customFormat="1" ht="27.6">
      <c r="A29" s="80"/>
      <c r="B29" s="80"/>
      <c r="C29" s="80"/>
      <c r="D29" s="141"/>
      <c r="E29" s="81"/>
      <c r="F29" s="82"/>
      <c r="G29" s="141"/>
      <c r="H29" s="83"/>
      <c r="I29" s="141"/>
      <c r="J29" s="84"/>
      <c r="K29" s="84"/>
      <c r="L29" s="22"/>
      <c r="M29" s="92" t="s">
        <v>120</v>
      </c>
      <c r="N29" s="85"/>
      <c r="O29" s="85"/>
      <c r="P29" s="81"/>
      <c r="Q29" s="81" t="s">
        <v>52</v>
      </c>
      <c r="R29" s="86" t="s">
        <v>61</v>
      </c>
      <c r="S29" s="81"/>
      <c r="T29" s="6" t="s">
        <v>14</v>
      </c>
      <c r="U29" s="6" t="s">
        <v>15</v>
      </c>
      <c r="V29" s="6"/>
      <c r="W29" s="6"/>
      <c r="X29" s="6"/>
      <c r="Y29" s="6"/>
      <c r="Z29" s="87"/>
      <c r="AA29" s="88"/>
      <c r="AB29" s="88"/>
      <c r="AC29" s="88"/>
      <c r="AD29" s="88"/>
      <c r="AE29" s="88"/>
      <c r="AF29" s="88"/>
      <c r="AG29" s="88"/>
      <c r="AH29" s="88"/>
      <c r="AI29" s="89"/>
      <c r="AJ29" s="90"/>
      <c r="AK29" s="90"/>
    </row>
    <row r="30" spans="1:37" s="91" customFormat="1" ht="30.75" customHeight="1">
      <c r="A30" s="80"/>
      <c r="B30" s="80"/>
      <c r="C30" s="80"/>
      <c r="D30" s="141"/>
      <c r="E30" s="81"/>
      <c r="F30" s="82"/>
      <c r="G30" s="141"/>
      <c r="H30" s="83"/>
      <c r="I30" s="141"/>
      <c r="J30" s="84"/>
      <c r="K30" s="84"/>
      <c r="L30" s="22"/>
      <c r="M30" s="92" t="s">
        <v>121</v>
      </c>
      <c r="N30" s="85"/>
      <c r="O30" s="85"/>
      <c r="P30" s="81"/>
      <c r="Q30" s="81" t="s">
        <v>52</v>
      </c>
      <c r="R30" s="86" t="s">
        <v>61</v>
      </c>
      <c r="S30" s="81"/>
      <c r="T30" s="6" t="s">
        <v>14</v>
      </c>
      <c r="U30" s="6" t="s">
        <v>15</v>
      </c>
      <c r="V30" s="6"/>
      <c r="W30" s="6"/>
      <c r="X30" s="6"/>
      <c r="Y30" s="6"/>
      <c r="Z30" s="87"/>
      <c r="AA30" s="88"/>
      <c r="AB30" s="88"/>
      <c r="AC30" s="88"/>
      <c r="AD30" s="88"/>
      <c r="AE30" s="88"/>
      <c r="AF30" s="88"/>
      <c r="AG30" s="88"/>
      <c r="AH30" s="88"/>
      <c r="AI30" s="89"/>
      <c r="AJ30" s="90"/>
      <c r="AK30" s="90"/>
    </row>
    <row r="31" spans="1:37" s="91" customFormat="1" ht="27.6">
      <c r="A31" s="80"/>
      <c r="B31" s="80"/>
      <c r="C31" s="80"/>
      <c r="D31" s="141"/>
      <c r="E31" s="81"/>
      <c r="F31" s="82"/>
      <c r="G31" s="141"/>
      <c r="H31" s="83"/>
      <c r="I31" s="141"/>
      <c r="J31" s="84"/>
      <c r="K31" s="84"/>
      <c r="L31" s="22" t="s">
        <v>122</v>
      </c>
      <c r="M31" s="83" t="s">
        <v>123</v>
      </c>
      <c r="N31" s="85"/>
      <c r="O31" s="85"/>
      <c r="P31" s="81"/>
      <c r="Q31" s="81" t="s">
        <v>52</v>
      </c>
      <c r="R31" s="86" t="s">
        <v>61</v>
      </c>
      <c r="S31" s="81"/>
      <c r="T31" s="6" t="s">
        <v>14</v>
      </c>
      <c r="U31" s="6" t="s">
        <v>15</v>
      </c>
      <c r="V31" s="6"/>
      <c r="W31" s="6"/>
      <c r="X31" s="6"/>
      <c r="Y31" s="6"/>
      <c r="Z31" s="87"/>
      <c r="AA31" s="88"/>
      <c r="AB31" s="88"/>
      <c r="AC31" s="88"/>
      <c r="AD31" s="88"/>
      <c r="AE31" s="88"/>
      <c r="AF31" s="88"/>
      <c r="AG31" s="88"/>
      <c r="AH31" s="88"/>
      <c r="AI31" s="89"/>
      <c r="AJ31" s="90"/>
      <c r="AK31" s="90"/>
    </row>
    <row r="32" spans="1:37" s="91" customFormat="1" ht="14.4">
      <c r="A32" s="80"/>
      <c r="B32" s="80"/>
      <c r="C32" s="80"/>
      <c r="D32" s="141"/>
      <c r="E32" s="81"/>
      <c r="F32" s="82"/>
      <c r="G32" s="141"/>
      <c r="H32" s="83"/>
      <c r="I32" s="141"/>
      <c r="J32" s="84"/>
      <c r="K32" s="84"/>
      <c r="L32" s="93"/>
      <c r="M32" s="83" t="s">
        <v>124</v>
      </c>
      <c r="N32" s="85"/>
      <c r="O32" s="85"/>
      <c r="P32" s="81"/>
      <c r="Q32" s="81" t="s">
        <v>52</v>
      </c>
      <c r="R32" s="86" t="s">
        <v>61</v>
      </c>
      <c r="S32" s="81"/>
      <c r="T32" s="6" t="s">
        <v>14</v>
      </c>
      <c r="U32" s="6" t="s">
        <v>15</v>
      </c>
      <c r="V32" s="6"/>
      <c r="W32" s="6"/>
      <c r="X32" s="6"/>
      <c r="Y32" s="6"/>
      <c r="Z32" s="87"/>
      <c r="AA32" s="88"/>
      <c r="AB32" s="88"/>
      <c r="AC32" s="88"/>
      <c r="AD32" s="88"/>
      <c r="AE32" s="88"/>
      <c r="AF32" s="88"/>
      <c r="AG32" s="88"/>
      <c r="AH32" s="88"/>
      <c r="AI32" s="89"/>
      <c r="AJ32" s="90"/>
      <c r="AK32" s="90"/>
    </row>
    <row r="33" spans="1:37" s="91" customFormat="1" ht="27.6">
      <c r="A33" s="80"/>
      <c r="B33" s="80"/>
      <c r="C33" s="80"/>
      <c r="D33" s="92" t="s">
        <v>125</v>
      </c>
      <c r="E33" s="81"/>
      <c r="F33" s="82"/>
      <c r="G33" s="92" t="s">
        <v>16</v>
      </c>
      <c r="H33" s="92"/>
      <c r="I33" s="92"/>
      <c r="J33" s="84"/>
      <c r="K33" s="84"/>
      <c r="L33" s="21"/>
      <c r="M33" s="83" t="s">
        <v>126</v>
      </c>
      <c r="N33" s="85"/>
      <c r="O33" s="85"/>
      <c r="P33" s="81"/>
      <c r="Q33" s="81" t="s">
        <v>52</v>
      </c>
      <c r="R33" s="86" t="s">
        <v>61</v>
      </c>
      <c r="S33" s="81"/>
      <c r="T33" s="6" t="s">
        <v>14</v>
      </c>
      <c r="U33" s="6" t="s">
        <v>15</v>
      </c>
      <c r="V33" s="6"/>
      <c r="W33" s="6"/>
      <c r="X33" s="6"/>
      <c r="Y33" s="6"/>
      <c r="Z33" s="87"/>
      <c r="AA33" s="88"/>
      <c r="AB33" s="88"/>
      <c r="AC33" s="88"/>
      <c r="AD33" s="88"/>
      <c r="AE33" s="88"/>
      <c r="AF33" s="88"/>
      <c r="AG33" s="88"/>
      <c r="AH33" s="88"/>
      <c r="AI33" s="89"/>
      <c r="AJ33" s="90"/>
      <c r="AK33" s="90"/>
    </row>
    <row r="34" spans="1:37" s="91" customFormat="1" ht="27.6">
      <c r="A34" s="80"/>
      <c r="B34" s="80"/>
      <c r="C34" s="80"/>
      <c r="D34" s="92" t="s">
        <v>127</v>
      </c>
      <c r="E34" s="81"/>
      <c r="F34" s="82"/>
      <c r="G34" s="92" t="s">
        <v>17</v>
      </c>
      <c r="H34" s="92"/>
      <c r="I34" s="92"/>
      <c r="J34" s="84"/>
      <c r="K34" s="84"/>
      <c r="L34" s="21"/>
      <c r="M34" s="83" t="s">
        <v>128</v>
      </c>
      <c r="N34" s="85"/>
      <c r="O34" s="85"/>
      <c r="P34" s="81"/>
      <c r="Q34" s="81" t="s">
        <v>52</v>
      </c>
      <c r="R34" s="86" t="s">
        <v>61</v>
      </c>
      <c r="S34" s="81"/>
      <c r="T34" s="6" t="s">
        <v>14</v>
      </c>
      <c r="U34" s="6" t="s">
        <v>15</v>
      </c>
      <c r="V34" s="6"/>
      <c r="W34" s="6"/>
      <c r="X34" s="6"/>
      <c r="Y34" s="6"/>
      <c r="Z34" s="87"/>
      <c r="AA34" s="88"/>
      <c r="AB34" s="88"/>
      <c r="AC34" s="88"/>
      <c r="AD34" s="88"/>
      <c r="AE34" s="88"/>
      <c r="AF34" s="88"/>
      <c r="AG34" s="88"/>
      <c r="AH34" s="88"/>
      <c r="AI34" s="89"/>
      <c r="AJ34" s="90"/>
      <c r="AK34" s="90"/>
    </row>
    <row r="35" spans="1:37" s="91" customFormat="1" ht="15" customHeight="1">
      <c r="A35" s="80"/>
      <c r="B35" s="80"/>
      <c r="C35" s="80"/>
      <c r="D35" s="141" t="s">
        <v>129</v>
      </c>
      <c r="E35" s="81"/>
      <c r="F35" s="82"/>
      <c r="G35" s="141" t="s">
        <v>18</v>
      </c>
      <c r="H35" s="83"/>
      <c r="I35" s="141"/>
      <c r="J35" s="84"/>
      <c r="K35" s="84"/>
      <c r="L35" s="21"/>
      <c r="M35" s="83" t="s">
        <v>130</v>
      </c>
      <c r="N35" s="85"/>
      <c r="O35" s="85"/>
      <c r="P35" s="81"/>
      <c r="Q35" s="81" t="s">
        <v>52</v>
      </c>
      <c r="R35" s="86" t="s">
        <v>61</v>
      </c>
      <c r="S35" s="81"/>
      <c r="T35" s="6" t="s">
        <v>14</v>
      </c>
      <c r="U35" s="6" t="s">
        <v>15</v>
      </c>
      <c r="V35" s="6" t="s">
        <v>15</v>
      </c>
      <c r="W35" s="6"/>
      <c r="X35" s="6" t="s">
        <v>15</v>
      </c>
      <c r="Y35" s="6"/>
      <c r="Z35" s="87"/>
      <c r="AA35" s="88"/>
      <c r="AB35" s="88"/>
      <c r="AC35" s="88"/>
      <c r="AD35" s="88"/>
      <c r="AE35" s="88"/>
      <c r="AF35" s="88"/>
      <c r="AG35" s="88"/>
      <c r="AH35" s="88"/>
      <c r="AI35" s="89"/>
      <c r="AJ35" s="90"/>
      <c r="AK35" s="90"/>
    </row>
    <row r="36" spans="1:37" s="91" customFormat="1" ht="27.6">
      <c r="A36" s="80"/>
      <c r="B36" s="80"/>
      <c r="C36" s="80"/>
      <c r="D36" s="141"/>
      <c r="E36" s="81"/>
      <c r="F36" s="82"/>
      <c r="G36" s="141"/>
      <c r="H36" s="83"/>
      <c r="I36" s="141"/>
      <c r="J36" s="84"/>
      <c r="K36" s="84"/>
      <c r="L36" s="21"/>
      <c r="M36" s="83" t="s">
        <v>131</v>
      </c>
      <c r="N36" s="85"/>
      <c r="O36" s="85"/>
      <c r="P36" s="81"/>
      <c r="Q36" s="81" t="s">
        <v>52</v>
      </c>
      <c r="R36" s="86" t="s">
        <v>61</v>
      </c>
      <c r="S36" s="81"/>
      <c r="T36" s="6" t="s">
        <v>14</v>
      </c>
      <c r="U36" s="6" t="s">
        <v>15</v>
      </c>
      <c r="V36" s="6" t="s">
        <v>15</v>
      </c>
      <c r="W36" s="6"/>
      <c r="X36" s="6" t="s">
        <v>15</v>
      </c>
      <c r="Y36" s="6"/>
      <c r="Z36" s="87"/>
      <c r="AA36" s="88"/>
      <c r="AB36" s="88"/>
      <c r="AC36" s="88"/>
      <c r="AD36" s="88"/>
      <c r="AE36" s="88"/>
      <c r="AF36" s="88"/>
      <c r="AG36" s="88"/>
      <c r="AH36" s="88"/>
      <c r="AI36" s="89"/>
      <c r="AJ36" s="90"/>
      <c r="AK36" s="90"/>
    </row>
    <row r="37" spans="1:37" s="91" customFormat="1" ht="14.4">
      <c r="A37" s="80"/>
      <c r="B37" s="80"/>
      <c r="C37" s="80"/>
      <c r="D37" s="141"/>
      <c r="E37" s="81"/>
      <c r="F37" s="82"/>
      <c r="G37" s="141"/>
      <c r="H37" s="82"/>
      <c r="I37" s="141"/>
      <c r="J37" s="84"/>
      <c r="K37" s="84"/>
      <c r="L37" s="21"/>
      <c r="M37" s="83" t="s">
        <v>132</v>
      </c>
      <c r="N37" s="85"/>
      <c r="O37" s="85"/>
      <c r="P37" s="81"/>
      <c r="Q37" s="81" t="s">
        <v>52</v>
      </c>
      <c r="R37" s="86" t="s">
        <v>61</v>
      </c>
      <c r="S37" s="81"/>
      <c r="T37" s="6" t="s">
        <v>14</v>
      </c>
      <c r="U37" s="6" t="s">
        <v>15</v>
      </c>
      <c r="V37" s="6" t="s">
        <v>15</v>
      </c>
      <c r="W37" s="6"/>
      <c r="X37" s="6" t="s">
        <v>15</v>
      </c>
      <c r="Y37" s="6"/>
      <c r="Z37" s="87"/>
      <c r="AA37" s="88"/>
      <c r="AB37" s="88"/>
      <c r="AC37" s="88"/>
      <c r="AD37" s="88"/>
      <c r="AE37" s="88"/>
      <c r="AF37" s="88"/>
      <c r="AG37" s="88"/>
      <c r="AH37" s="88"/>
      <c r="AI37" s="89"/>
      <c r="AJ37" s="90"/>
      <c r="AK37" s="90"/>
    </row>
    <row r="38" spans="1:37" s="91" customFormat="1" ht="14.4">
      <c r="A38" s="80"/>
      <c r="B38" s="80"/>
      <c r="C38" s="80"/>
      <c r="D38" s="141"/>
      <c r="E38" s="81"/>
      <c r="F38" s="82"/>
      <c r="G38" s="141"/>
      <c r="H38" s="82"/>
      <c r="I38" s="141"/>
      <c r="J38" s="84"/>
      <c r="K38" s="84"/>
      <c r="L38" s="21"/>
      <c r="M38" s="83" t="s">
        <v>133</v>
      </c>
      <c r="N38" s="85"/>
      <c r="O38" s="85"/>
      <c r="P38" s="81"/>
      <c r="Q38" s="81" t="s">
        <v>52</v>
      </c>
      <c r="R38" s="86" t="s">
        <v>61</v>
      </c>
      <c r="S38" s="81"/>
      <c r="T38" s="6" t="s">
        <v>14</v>
      </c>
      <c r="U38" s="6" t="s">
        <v>15</v>
      </c>
      <c r="V38" s="6" t="s">
        <v>15</v>
      </c>
      <c r="W38" s="6"/>
      <c r="X38" s="6" t="s">
        <v>15</v>
      </c>
      <c r="Y38" s="6"/>
      <c r="Z38" s="87"/>
      <c r="AA38" s="88"/>
      <c r="AB38" s="88"/>
      <c r="AC38" s="88"/>
      <c r="AD38" s="88"/>
      <c r="AE38" s="88"/>
      <c r="AF38" s="88"/>
      <c r="AG38" s="88"/>
      <c r="AH38" s="88"/>
      <c r="AI38" s="89"/>
      <c r="AJ38" s="90"/>
      <c r="AK38" s="90"/>
    </row>
    <row r="39" spans="1:37" s="91" customFormat="1" ht="15" customHeight="1">
      <c r="A39" s="80"/>
      <c r="B39" s="80"/>
      <c r="C39" s="80"/>
      <c r="D39" s="141" t="s">
        <v>134</v>
      </c>
      <c r="E39" s="81"/>
      <c r="F39" s="82"/>
      <c r="G39" s="141" t="s">
        <v>19</v>
      </c>
      <c r="H39" s="83"/>
      <c r="I39" s="141"/>
      <c r="J39" s="84"/>
      <c r="K39" s="84"/>
      <c r="L39" s="21"/>
      <c r="M39" s="83" t="s">
        <v>135</v>
      </c>
      <c r="N39" s="85"/>
      <c r="O39" s="85"/>
      <c r="P39" s="81"/>
      <c r="Q39" s="81" t="s">
        <v>52</v>
      </c>
      <c r="R39" s="86" t="s">
        <v>61</v>
      </c>
      <c r="S39" s="81"/>
      <c r="T39" s="6" t="s">
        <v>14</v>
      </c>
      <c r="U39" s="6" t="s">
        <v>15</v>
      </c>
      <c r="V39" s="6" t="s">
        <v>15</v>
      </c>
      <c r="W39" s="6"/>
      <c r="X39" s="6" t="s">
        <v>15</v>
      </c>
      <c r="Y39" s="6"/>
      <c r="Z39" s="87"/>
      <c r="AA39" s="88"/>
      <c r="AB39" s="88"/>
      <c r="AC39" s="88"/>
      <c r="AD39" s="88"/>
      <c r="AE39" s="88"/>
      <c r="AF39" s="88"/>
      <c r="AG39" s="88"/>
      <c r="AH39" s="88"/>
      <c r="AI39" s="89"/>
      <c r="AJ39" s="90"/>
      <c r="AK39" s="90"/>
    </row>
    <row r="40" spans="1:37" s="91" customFormat="1" ht="27.6">
      <c r="A40" s="80"/>
      <c r="B40" s="80"/>
      <c r="C40" s="80"/>
      <c r="D40" s="141"/>
      <c r="E40" s="81"/>
      <c r="F40" s="82"/>
      <c r="G40" s="141"/>
      <c r="H40" s="83"/>
      <c r="I40" s="141"/>
      <c r="J40" s="84"/>
      <c r="K40" s="84"/>
      <c r="L40" s="21"/>
      <c r="M40" s="83" t="s">
        <v>136</v>
      </c>
      <c r="N40" s="85"/>
      <c r="O40" s="85"/>
      <c r="P40" s="81"/>
      <c r="Q40" s="81" t="s">
        <v>52</v>
      </c>
      <c r="R40" s="86" t="s">
        <v>61</v>
      </c>
      <c r="S40" s="81"/>
      <c r="T40" s="6" t="s">
        <v>14</v>
      </c>
      <c r="U40" s="6" t="s">
        <v>15</v>
      </c>
      <c r="V40" s="6" t="s">
        <v>15</v>
      </c>
      <c r="W40" s="6"/>
      <c r="X40" s="6" t="s">
        <v>15</v>
      </c>
      <c r="Y40" s="6"/>
      <c r="Z40" s="87"/>
      <c r="AA40" s="88"/>
      <c r="AB40" s="88"/>
      <c r="AC40" s="88"/>
      <c r="AD40" s="88"/>
      <c r="AE40" s="88"/>
      <c r="AF40" s="88"/>
      <c r="AG40" s="88"/>
      <c r="AH40" s="88"/>
      <c r="AI40" s="89"/>
      <c r="AJ40" s="90"/>
      <c r="AK40" s="90"/>
    </row>
    <row r="41" spans="1:37" s="91" customFormat="1" ht="27.6">
      <c r="A41" s="80"/>
      <c r="B41" s="80"/>
      <c r="C41" s="80"/>
      <c r="D41" s="141"/>
      <c r="E41" s="81"/>
      <c r="F41" s="82"/>
      <c r="G41" s="141"/>
      <c r="H41" s="82"/>
      <c r="I41" s="141"/>
      <c r="J41" s="84"/>
      <c r="K41" s="84"/>
      <c r="L41" s="21"/>
      <c r="M41" s="83" t="s">
        <v>137</v>
      </c>
      <c r="N41" s="85"/>
      <c r="O41" s="85"/>
      <c r="P41" s="81"/>
      <c r="Q41" s="81" t="s">
        <v>52</v>
      </c>
      <c r="R41" s="86" t="s">
        <v>61</v>
      </c>
      <c r="S41" s="81"/>
      <c r="T41" s="6" t="s">
        <v>14</v>
      </c>
      <c r="U41" s="6" t="s">
        <v>15</v>
      </c>
      <c r="V41" s="6" t="s">
        <v>15</v>
      </c>
      <c r="W41" s="6"/>
      <c r="X41" s="6" t="s">
        <v>15</v>
      </c>
      <c r="Y41" s="6"/>
      <c r="Z41" s="87"/>
      <c r="AA41" s="88"/>
      <c r="AB41" s="88"/>
      <c r="AC41" s="88"/>
      <c r="AD41" s="88"/>
      <c r="AE41" s="88"/>
      <c r="AF41" s="88"/>
      <c r="AG41" s="88"/>
      <c r="AH41" s="88"/>
      <c r="AI41" s="89"/>
      <c r="AJ41" s="90"/>
      <c r="AK41" s="90"/>
    </row>
    <row r="42" spans="1:37" s="91" customFormat="1" ht="14.4">
      <c r="A42" s="80"/>
      <c r="B42" s="80"/>
      <c r="C42" s="80"/>
      <c r="D42" s="141"/>
      <c r="E42" s="81"/>
      <c r="F42" s="82"/>
      <c r="G42" s="141"/>
      <c r="H42" s="82"/>
      <c r="I42" s="141"/>
      <c r="J42" s="84"/>
      <c r="K42" s="84"/>
      <c r="L42" s="21"/>
      <c r="M42" s="83" t="s">
        <v>138</v>
      </c>
      <c r="N42" s="85"/>
      <c r="O42" s="85"/>
      <c r="P42" s="81"/>
      <c r="Q42" s="81" t="s">
        <v>52</v>
      </c>
      <c r="R42" s="86" t="s">
        <v>61</v>
      </c>
      <c r="S42" s="81"/>
      <c r="T42" s="6" t="s">
        <v>14</v>
      </c>
      <c r="U42" s="6" t="s">
        <v>15</v>
      </c>
      <c r="V42" s="6" t="s">
        <v>15</v>
      </c>
      <c r="W42" s="6"/>
      <c r="X42" s="6" t="s">
        <v>15</v>
      </c>
      <c r="Y42" s="6"/>
      <c r="Z42" s="87"/>
      <c r="AA42" s="88"/>
      <c r="AB42" s="88"/>
      <c r="AC42" s="88"/>
      <c r="AD42" s="88"/>
      <c r="AE42" s="88"/>
      <c r="AF42" s="88"/>
      <c r="AG42" s="88"/>
      <c r="AH42" s="88"/>
      <c r="AI42" s="89"/>
      <c r="AJ42" s="90"/>
      <c r="AK42" s="90"/>
    </row>
    <row r="43" spans="1:37" s="91" customFormat="1" ht="14.4">
      <c r="A43" s="80"/>
      <c r="B43" s="80"/>
      <c r="C43" s="80"/>
      <c r="D43" s="141"/>
      <c r="E43" s="81"/>
      <c r="F43" s="82"/>
      <c r="G43" s="141"/>
      <c r="H43" s="82"/>
      <c r="I43" s="141"/>
      <c r="J43" s="84"/>
      <c r="K43" s="84"/>
      <c r="L43" s="21"/>
      <c r="M43" s="83" t="s">
        <v>139</v>
      </c>
      <c r="N43" s="85"/>
      <c r="O43" s="85"/>
      <c r="P43" s="81"/>
      <c r="Q43" s="81" t="s">
        <v>52</v>
      </c>
      <c r="R43" s="86" t="s">
        <v>61</v>
      </c>
      <c r="S43" s="81"/>
      <c r="T43" s="6" t="s">
        <v>14</v>
      </c>
      <c r="U43" s="6" t="s">
        <v>15</v>
      </c>
      <c r="V43" s="6" t="s">
        <v>15</v>
      </c>
      <c r="W43" s="6"/>
      <c r="X43" s="6" t="s">
        <v>15</v>
      </c>
      <c r="Y43" s="6"/>
      <c r="Z43" s="87"/>
      <c r="AA43" s="88"/>
      <c r="AB43" s="88"/>
      <c r="AC43" s="88"/>
      <c r="AD43" s="88"/>
      <c r="AE43" s="88"/>
      <c r="AF43" s="88"/>
      <c r="AG43" s="88"/>
      <c r="AH43" s="88"/>
      <c r="AI43" s="89"/>
      <c r="AJ43" s="90"/>
      <c r="AK43" s="90"/>
    </row>
    <row r="44" spans="1:37" s="91" customFormat="1" ht="27.6">
      <c r="A44" s="80"/>
      <c r="B44" s="80"/>
      <c r="C44" s="80"/>
      <c r="D44" s="141"/>
      <c r="E44" s="81"/>
      <c r="F44" s="82"/>
      <c r="G44" s="141"/>
      <c r="H44" s="82"/>
      <c r="I44" s="141"/>
      <c r="J44" s="84"/>
      <c r="K44" s="84"/>
      <c r="L44" s="21"/>
      <c r="M44" s="83" t="s">
        <v>140</v>
      </c>
      <c r="N44" s="85"/>
      <c r="O44" s="85"/>
      <c r="P44" s="81"/>
      <c r="Q44" s="81" t="s">
        <v>52</v>
      </c>
      <c r="R44" s="86" t="s">
        <v>61</v>
      </c>
      <c r="S44" s="81"/>
      <c r="T44" s="6" t="s">
        <v>14</v>
      </c>
      <c r="U44" s="6" t="s">
        <v>15</v>
      </c>
      <c r="V44" s="6" t="s">
        <v>15</v>
      </c>
      <c r="W44" s="6"/>
      <c r="X44" s="6" t="s">
        <v>15</v>
      </c>
      <c r="Y44" s="6"/>
      <c r="Z44" s="87"/>
      <c r="AA44" s="88"/>
      <c r="AB44" s="88"/>
      <c r="AC44" s="88"/>
      <c r="AD44" s="88"/>
      <c r="AE44" s="88"/>
      <c r="AF44" s="88"/>
      <c r="AG44" s="88"/>
      <c r="AH44" s="88"/>
      <c r="AI44" s="89"/>
      <c r="AJ44" s="90"/>
      <c r="AK44" s="90"/>
    </row>
    <row r="45" spans="1:37" s="91" customFormat="1" ht="28.5" customHeight="1">
      <c r="A45" s="80"/>
      <c r="B45" s="80"/>
      <c r="C45" s="80"/>
      <c r="D45" s="141" t="s">
        <v>141</v>
      </c>
      <c r="E45" s="81"/>
      <c r="F45" s="82"/>
      <c r="G45" s="141" t="s">
        <v>20</v>
      </c>
      <c r="H45" s="83"/>
      <c r="I45" s="141"/>
      <c r="J45" s="84"/>
      <c r="K45" s="84"/>
      <c r="L45" s="21"/>
      <c r="M45" s="83" t="s">
        <v>142</v>
      </c>
      <c r="N45" s="85"/>
      <c r="O45" s="85"/>
      <c r="P45" s="81"/>
      <c r="Q45" s="81" t="s">
        <v>52</v>
      </c>
      <c r="R45" s="86" t="s">
        <v>61</v>
      </c>
      <c r="S45" s="81"/>
      <c r="T45" s="6" t="s">
        <v>14</v>
      </c>
      <c r="U45" s="6" t="s">
        <v>15</v>
      </c>
      <c r="V45" s="6"/>
      <c r="W45" s="6" t="s">
        <v>15</v>
      </c>
      <c r="X45" s="6"/>
      <c r="Y45" s="6"/>
      <c r="Z45" s="87"/>
      <c r="AA45" s="88"/>
      <c r="AB45" s="88"/>
      <c r="AC45" s="88"/>
      <c r="AD45" s="88"/>
      <c r="AE45" s="88"/>
      <c r="AF45" s="88"/>
      <c r="AG45" s="88"/>
      <c r="AH45" s="88"/>
      <c r="AI45" s="89"/>
      <c r="AJ45" s="90"/>
      <c r="AK45" s="90"/>
    </row>
    <row r="46" spans="1:37" s="91" customFormat="1" ht="14.4">
      <c r="A46" s="80"/>
      <c r="B46" s="80"/>
      <c r="C46" s="80"/>
      <c r="D46" s="141"/>
      <c r="E46" s="81"/>
      <c r="F46" s="82"/>
      <c r="G46" s="141"/>
      <c r="H46" s="83"/>
      <c r="I46" s="141"/>
      <c r="J46" s="84"/>
      <c r="K46" s="84"/>
      <c r="L46" s="21"/>
      <c r="M46" s="83" t="s">
        <v>143</v>
      </c>
      <c r="N46" s="85"/>
      <c r="O46" s="85"/>
      <c r="P46" s="81"/>
      <c r="Q46" s="81" t="s">
        <v>52</v>
      </c>
      <c r="R46" s="86" t="s">
        <v>61</v>
      </c>
      <c r="S46" s="81"/>
      <c r="T46" s="6" t="s">
        <v>14</v>
      </c>
      <c r="U46" s="6" t="s">
        <v>15</v>
      </c>
      <c r="V46" s="6"/>
      <c r="W46" s="6" t="s">
        <v>15</v>
      </c>
      <c r="X46" s="6"/>
      <c r="Y46" s="6"/>
      <c r="Z46" s="87"/>
      <c r="AA46" s="88"/>
      <c r="AB46" s="88"/>
      <c r="AC46" s="88"/>
      <c r="AD46" s="88"/>
      <c r="AE46" s="88"/>
      <c r="AF46" s="88"/>
      <c r="AG46" s="88"/>
      <c r="AH46" s="88"/>
      <c r="AI46" s="89"/>
      <c r="AJ46" s="90"/>
      <c r="AK46" s="90"/>
    </row>
    <row r="47" spans="1:37" s="91" customFormat="1" ht="14.4">
      <c r="A47" s="80"/>
      <c r="B47" s="80"/>
      <c r="C47" s="80"/>
      <c r="D47" s="141"/>
      <c r="E47" s="81"/>
      <c r="F47" s="82"/>
      <c r="G47" s="141"/>
      <c r="H47" s="82"/>
      <c r="I47" s="141"/>
      <c r="J47" s="84"/>
      <c r="K47" s="84"/>
      <c r="L47" s="21"/>
      <c r="M47" s="83" t="s">
        <v>144</v>
      </c>
      <c r="N47" s="85"/>
      <c r="O47" s="85"/>
      <c r="P47" s="81"/>
      <c r="Q47" s="81" t="s">
        <v>52</v>
      </c>
      <c r="R47" s="86" t="s">
        <v>61</v>
      </c>
      <c r="S47" s="81"/>
      <c r="T47" s="6" t="s">
        <v>14</v>
      </c>
      <c r="U47" s="6" t="s">
        <v>15</v>
      </c>
      <c r="V47" s="6"/>
      <c r="W47" s="6" t="s">
        <v>15</v>
      </c>
      <c r="X47" s="6"/>
      <c r="Y47" s="6"/>
      <c r="Z47" s="87"/>
      <c r="AA47" s="88"/>
      <c r="AB47" s="88"/>
      <c r="AC47" s="88"/>
      <c r="AD47" s="88"/>
      <c r="AE47" s="88"/>
      <c r="AF47" s="88"/>
      <c r="AG47" s="88"/>
      <c r="AH47" s="88"/>
      <c r="AI47" s="89"/>
      <c r="AJ47" s="90"/>
      <c r="AK47" s="90"/>
    </row>
    <row r="48" spans="1:37" s="91" customFormat="1" ht="14.4">
      <c r="A48" s="80"/>
      <c r="B48" s="80"/>
      <c r="C48" s="80"/>
      <c r="D48" s="141"/>
      <c r="E48" s="81"/>
      <c r="F48" s="82"/>
      <c r="G48" s="141"/>
      <c r="H48" s="82"/>
      <c r="I48" s="141"/>
      <c r="J48" s="84"/>
      <c r="K48" s="84"/>
      <c r="L48" s="21"/>
      <c r="M48" s="92" t="s">
        <v>145</v>
      </c>
      <c r="N48" s="85"/>
      <c r="O48" s="85"/>
      <c r="P48" s="81"/>
      <c r="Q48" s="81" t="s">
        <v>52</v>
      </c>
      <c r="R48" s="86" t="s">
        <v>61</v>
      </c>
      <c r="S48" s="81"/>
      <c r="T48" s="6" t="s">
        <v>14</v>
      </c>
      <c r="U48" s="6" t="s">
        <v>15</v>
      </c>
      <c r="V48" s="6"/>
      <c r="W48" s="6" t="s">
        <v>15</v>
      </c>
      <c r="X48" s="6"/>
      <c r="Y48" s="6"/>
      <c r="Z48" s="87"/>
      <c r="AA48" s="88"/>
      <c r="AB48" s="88"/>
      <c r="AC48" s="88"/>
      <c r="AD48" s="88"/>
      <c r="AE48" s="88"/>
      <c r="AF48" s="88"/>
      <c r="AG48" s="88"/>
      <c r="AH48" s="88"/>
      <c r="AI48" s="89"/>
      <c r="AJ48" s="90"/>
      <c r="AK48" s="90"/>
    </row>
    <row r="49" spans="1:37" s="91" customFormat="1" ht="27.6">
      <c r="A49" s="80"/>
      <c r="B49" s="80"/>
      <c r="C49" s="80"/>
      <c r="D49" s="141"/>
      <c r="E49" s="81"/>
      <c r="F49" s="82"/>
      <c r="G49" s="141"/>
      <c r="H49" s="82"/>
      <c r="I49" s="141"/>
      <c r="J49" s="84"/>
      <c r="K49" s="84"/>
      <c r="L49" s="21"/>
      <c r="M49" s="83" t="s">
        <v>146</v>
      </c>
      <c r="N49" s="85"/>
      <c r="O49" s="85"/>
      <c r="P49" s="81"/>
      <c r="Q49" s="81" t="s">
        <v>52</v>
      </c>
      <c r="R49" s="86" t="s">
        <v>61</v>
      </c>
      <c r="S49" s="81"/>
      <c r="T49" s="6" t="s">
        <v>14</v>
      </c>
      <c r="U49" s="6" t="s">
        <v>15</v>
      </c>
      <c r="V49" s="6"/>
      <c r="W49" s="6" t="s">
        <v>15</v>
      </c>
      <c r="X49" s="6"/>
      <c r="Y49" s="6"/>
      <c r="Z49" s="87"/>
      <c r="AA49" s="88"/>
      <c r="AB49" s="88"/>
      <c r="AC49" s="88"/>
      <c r="AD49" s="88"/>
      <c r="AE49" s="88"/>
      <c r="AF49" s="88"/>
      <c r="AG49" s="88"/>
      <c r="AH49" s="88"/>
      <c r="AI49" s="89"/>
      <c r="AJ49" s="90"/>
      <c r="AK49" s="90"/>
    </row>
    <row r="50" spans="1:37" s="91" customFormat="1" ht="15" customHeight="1">
      <c r="A50" s="80"/>
      <c r="B50" s="80"/>
      <c r="C50" s="80"/>
      <c r="D50" s="141" t="s">
        <v>147</v>
      </c>
      <c r="E50" s="81"/>
      <c r="F50" s="82"/>
      <c r="G50" s="141" t="s">
        <v>21</v>
      </c>
      <c r="H50" s="83"/>
      <c r="I50" s="141"/>
      <c r="J50" s="84"/>
      <c r="K50" s="84"/>
      <c r="L50" s="21"/>
      <c r="M50" s="83" t="s">
        <v>148</v>
      </c>
      <c r="N50" s="85"/>
      <c r="O50" s="85"/>
      <c r="P50" s="81"/>
      <c r="Q50" s="81" t="s">
        <v>52</v>
      </c>
      <c r="R50" s="86" t="s">
        <v>61</v>
      </c>
      <c r="S50" s="81"/>
      <c r="T50" s="6" t="s">
        <v>14</v>
      </c>
      <c r="U50" s="6" t="s">
        <v>15</v>
      </c>
      <c r="V50" s="6"/>
      <c r="W50" s="6" t="s">
        <v>15</v>
      </c>
      <c r="X50" s="6"/>
      <c r="Y50" s="6"/>
      <c r="Z50" s="87"/>
      <c r="AA50" s="88"/>
      <c r="AB50" s="88"/>
      <c r="AC50" s="88"/>
      <c r="AD50" s="88"/>
      <c r="AE50" s="88"/>
      <c r="AF50" s="88"/>
      <c r="AG50" s="88"/>
      <c r="AH50" s="88"/>
      <c r="AI50" s="89"/>
      <c r="AJ50" s="90"/>
      <c r="AK50" s="90"/>
    </row>
    <row r="51" spans="1:37" s="91" customFormat="1" ht="14.4">
      <c r="A51" s="80"/>
      <c r="B51" s="80"/>
      <c r="C51" s="80"/>
      <c r="D51" s="141"/>
      <c r="E51" s="81"/>
      <c r="F51" s="82"/>
      <c r="G51" s="141"/>
      <c r="H51" s="83"/>
      <c r="I51" s="141"/>
      <c r="J51" s="84"/>
      <c r="K51" s="84"/>
      <c r="L51" s="21"/>
      <c r="M51" s="83" t="s">
        <v>149</v>
      </c>
      <c r="N51" s="85"/>
      <c r="O51" s="85"/>
      <c r="P51" s="81"/>
      <c r="Q51" s="81" t="s">
        <v>52</v>
      </c>
      <c r="R51" s="86" t="s">
        <v>61</v>
      </c>
      <c r="S51" s="81"/>
      <c r="T51" s="6" t="s">
        <v>14</v>
      </c>
      <c r="U51" s="6" t="s">
        <v>15</v>
      </c>
      <c r="V51" s="6"/>
      <c r="W51" s="6" t="s">
        <v>15</v>
      </c>
      <c r="X51" s="6"/>
      <c r="Y51" s="6"/>
      <c r="Z51" s="87"/>
      <c r="AA51" s="88"/>
      <c r="AB51" s="88"/>
      <c r="AC51" s="88"/>
      <c r="AD51" s="88"/>
      <c r="AE51" s="88"/>
      <c r="AF51" s="88"/>
      <c r="AG51" s="88"/>
      <c r="AH51" s="88"/>
      <c r="AI51" s="89"/>
      <c r="AJ51" s="90"/>
      <c r="AK51" s="90"/>
    </row>
    <row r="52" spans="1:37" s="91" customFormat="1" ht="27.6">
      <c r="A52" s="80"/>
      <c r="B52" s="80"/>
      <c r="C52" s="80"/>
      <c r="D52" s="141"/>
      <c r="E52" s="81"/>
      <c r="F52" s="82"/>
      <c r="G52" s="141"/>
      <c r="H52" s="83"/>
      <c r="I52" s="141"/>
      <c r="J52" s="84"/>
      <c r="K52" s="84"/>
      <c r="L52" s="21"/>
      <c r="M52" s="83" t="s">
        <v>150</v>
      </c>
      <c r="N52" s="85"/>
      <c r="O52" s="85"/>
      <c r="P52" s="81"/>
      <c r="Q52" s="81" t="s">
        <v>52</v>
      </c>
      <c r="R52" s="86" t="s">
        <v>61</v>
      </c>
      <c r="S52" s="81"/>
      <c r="T52" s="6" t="s">
        <v>14</v>
      </c>
      <c r="U52" s="6" t="s">
        <v>15</v>
      </c>
      <c r="V52" s="6"/>
      <c r="W52" s="6" t="s">
        <v>15</v>
      </c>
      <c r="X52" s="6"/>
      <c r="Y52" s="6"/>
      <c r="Z52" s="87"/>
      <c r="AA52" s="88"/>
      <c r="AB52" s="88"/>
      <c r="AC52" s="88"/>
      <c r="AD52" s="88"/>
      <c r="AE52" s="88"/>
      <c r="AF52" s="88"/>
      <c r="AG52" s="88"/>
      <c r="AH52" s="88"/>
      <c r="AI52" s="89"/>
      <c r="AJ52" s="90"/>
      <c r="AK52" s="90"/>
    </row>
    <row r="53" spans="1:37" s="91" customFormat="1" ht="27.6">
      <c r="A53" s="80"/>
      <c r="B53" s="80"/>
      <c r="C53" s="80"/>
      <c r="D53" s="141"/>
      <c r="E53" s="81"/>
      <c r="F53" s="82"/>
      <c r="G53" s="141"/>
      <c r="H53" s="82"/>
      <c r="I53" s="141"/>
      <c r="J53" s="84"/>
      <c r="K53" s="84"/>
      <c r="L53" s="21"/>
      <c r="M53" s="83" t="s">
        <v>151</v>
      </c>
      <c r="N53" s="85"/>
      <c r="O53" s="85"/>
      <c r="P53" s="81"/>
      <c r="Q53" s="81" t="s">
        <v>52</v>
      </c>
      <c r="R53" s="86" t="s">
        <v>61</v>
      </c>
      <c r="S53" s="81"/>
      <c r="T53" s="6" t="s">
        <v>14</v>
      </c>
      <c r="U53" s="6" t="s">
        <v>15</v>
      </c>
      <c r="V53" s="6"/>
      <c r="W53" s="6" t="s">
        <v>15</v>
      </c>
      <c r="X53" s="6"/>
      <c r="Y53" s="6"/>
      <c r="Z53" s="87"/>
      <c r="AA53" s="88"/>
      <c r="AB53" s="88"/>
      <c r="AC53" s="88"/>
      <c r="AD53" s="88"/>
      <c r="AE53" s="88"/>
      <c r="AF53" s="88"/>
      <c r="AG53" s="88"/>
      <c r="AH53" s="88"/>
      <c r="AI53" s="89"/>
      <c r="AJ53" s="90"/>
      <c r="AK53" s="90"/>
    </row>
    <row r="54" spans="1:37" s="91" customFormat="1" ht="14.4">
      <c r="A54" s="80"/>
      <c r="B54" s="80"/>
      <c r="C54" s="80"/>
      <c r="D54" s="141"/>
      <c r="E54" s="81"/>
      <c r="F54" s="82"/>
      <c r="G54" s="141"/>
      <c r="H54" s="82"/>
      <c r="I54" s="141"/>
      <c r="J54" s="84"/>
      <c r="K54" s="84"/>
      <c r="L54" s="21"/>
      <c r="M54" s="83" t="s">
        <v>152</v>
      </c>
      <c r="N54" s="85"/>
      <c r="O54" s="85"/>
      <c r="P54" s="81"/>
      <c r="Q54" s="81" t="s">
        <v>52</v>
      </c>
      <c r="R54" s="86" t="s">
        <v>61</v>
      </c>
      <c r="S54" s="81"/>
      <c r="T54" s="6" t="s">
        <v>14</v>
      </c>
      <c r="U54" s="6" t="s">
        <v>15</v>
      </c>
      <c r="V54" s="6"/>
      <c r="W54" s="6" t="s">
        <v>15</v>
      </c>
      <c r="X54" s="6"/>
      <c r="Y54" s="6"/>
      <c r="Z54" s="87"/>
      <c r="AA54" s="88"/>
      <c r="AB54" s="88"/>
      <c r="AC54" s="88"/>
      <c r="AD54" s="88"/>
      <c r="AE54" s="88"/>
      <c r="AF54" s="88"/>
      <c r="AG54" s="88"/>
      <c r="AH54" s="88"/>
      <c r="AI54" s="89"/>
      <c r="AJ54" s="90"/>
      <c r="AK54" s="90"/>
    </row>
    <row r="55" spans="1:37" s="91" customFormat="1" ht="27.6">
      <c r="A55" s="80"/>
      <c r="B55" s="80"/>
      <c r="C55" s="80"/>
      <c r="D55" s="141"/>
      <c r="E55" s="81"/>
      <c r="F55" s="82"/>
      <c r="G55" s="141"/>
      <c r="H55" s="82"/>
      <c r="I55" s="141"/>
      <c r="J55" s="84"/>
      <c r="K55" s="84"/>
      <c r="L55" s="21"/>
      <c r="M55" s="92" t="s">
        <v>153</v>
      </c>
      <c r="N55" s="85"/>
      <c r="O55" s="85"/>
      <c r="P55" s="81"/>
      <c r="Q55" s="81" t="s">
        <v>52</v>
      </c>
      <c r="R55" s="86" t="s">
        <v>61</v>
      </c>
      <c r="S55" s="81"/>
      <c r="T55" s="6" t="s">
        <v>14</v>
      </c>
      <c r="U55" s="6" t="s">
        <v>15</v>
      </c>
      <c r="V55" s="6"/>
      <c r="W55" s="6" t="s">
        <v>15</v>
      </c>
      <c r="X55" s="6"/>
      <c r="Y55" s="6"/>
      <c r="Z55" s="87"/>
      <c r="AA55" s="88"/>
      <c r="AB55" s="88"/>
      <c r="AC55" s="88"/>
      <c r="AD55" s="88"/>
      <c r="AE55" s="88"/>
      <c r="AF55" s="88"/>
      <c r="AG55" s="88"/>
      <c r="AH55" s="88"/>
      <c r="AI55" s="89"/>
      <c r="AJ55" s="90"/>
      <c r="AK55" s="90"/>
    </row>
    <row r="56" spans="1:37" s="91" customFormat="1" ht="27.6">
      <c r="A56" s="80"/>
      <c r="B56" s="80"/>
      <c r="C56" s="80"/>
      <c r="D56" s="141"/>
      <c r="E56" s="81"/>
      <c r="F56" s="82"/>
      <c r="G56" s="141"/>
      <c r="H56" s="82"/>
      <c r="I56" s="141"/>
      <c r="J56" s="84"/>
      <c r="K56" s="84"/>
      <c r="L56" s="21"/>
      <c r="M56" s="83" t="s">
        <v>154</v>
      </c>
      <c r="N56" s="85"/>
      <c r="O56" s="85"/>
      <c r="P56" s="81"/>
      <c r="Q56" s="81" t="s">
        <v>52</v>
      </c>
      <c r="R56" s="86" t="s">
        <v>61</v>
      </c>
      <c r="S56" s="81"/>
      <c r="T56" s="6" t="s">
        <v>14</v>
      </c>
      <c r="U56" s="6" t="s">
        <v>15</v>
      </c>
      <c r="V56" s="6"/>
      <c r="W56" s="6" t="s">
        <v>15</v>
      </c>
      <c r="X56" s="6"/>
      <c r="Y56" s="6"/>
      <c r="Z56" s="87"/>
      <c r="AA56" s="88"/>
      <c r="AB56" s="88"/>
      <c r="AC56" s="88"/>
      <c r="AD56" s="88"/>
      <c r="AE56" s="88"/>
      <c r="AF56" s="88"/>
      <c r="AG56" s="88"/>
      <c r="AH56" s="88"/>
      <c r="AI56" s="89"/>
      <c r="AJ56" s="90"/>
      <c r="AK56" s="90"/>
    </row>
    <row r="57" spans="1:37" s="91" customFormat="1" ht="15" customHeight="1">
      <c r="A57" s="80"/>
      <c r="B57" s="80"/>
      <c r="C57" s="80"/>
      <c r="D57" s="141" t="s">
        <v>155</v>
      </c>
      <c r="E57" s="81"/>
      <c r="F57" s="82"/>
      <c r="G57" s="141" t="s">
        <v>22</v>
      </c>
      <c r="H57" s="83"/>
      <c r="I57" s="141"/>
      <c r="J57" s="84"/>
      <c r="K57" s="84"/>
      <c r="L57" s="21"/>
      <c r="M57" s="83" t="s">
        <v>156</v>
      </c>
      <c r="N57" s="85"/>
      <c r="O57" s="85"/>
      <c r="P57" s="81"/>
      <c r="Q57" s="81" t="s">
        <v>52</v>
      </c>
      <c r="R57" s="86" t="s">
        <v>61</v>
      </c>
      <c r="S57" s="81"/>
      <c r="T57" s="6" t="s">
        <v>14</v>
      </c>
      <c r="U57" s="6" t="s">
        <v>15</v>
      </c>
      <c r="V57" s="6" t="s">
        <v>15</v>
      </c>
      <c r="W57" s="6" t="s">
        <v>15</v>
      </c>
      <c r="X57" s="6" t="s">
        <v>15</v>
      </c>
      <c r="Y57" s="6"/>
      <c r="Z57" s="87"/>
      <c r="AA57" s="88"/>
      <c r="AB57" s="88"/>
      <c r="AC57" s="88"/>
      <c r="AD57" s="88"/>
      <c r="AE57" s="88"/>
      <c r="AF57" s="88"/>
      <c r="AG57" s="88"/>
      <c r="AH57" s="88"/>
      <c r="AI57" s="89"/>
      <c r="AJ57" s="90"/>
      <c r="AK57" s="90"/>
    </row>
    <row r="58" spans="1:37" s="91" customFormat="1" ht="27.6">
      <c r="A58" s="80"/>
      <c r="B58" s="80"/>
      <c r="C58" s="80"/>
      <c r="D58" s="141"/>
      <c r="E58" s="81"/>
      <c r="F58" s="82"/>
      <c r="G58" s="141"/>
      <c r="H58" s="83"/>
      <c r="I58" s="141"/>
      <c r="J58" s="84"/>
      <c r="K58" s="84"/>
      <c r="L58" s="21"/>
      <c r="M58" s="83" t="s">
        <v>157</v>
      </c>
      <c r="N58" s="85"/>
      <c r="O58" s="85"/>
      <c r="P58" s="81"/>
      <c r="Q58" s="81" t="s">
        <v>52</v>
      </c>
      <c r="R58" s="86" t="s">
        <v>61</v>
      </c>
      <c r="S58" s="81"/>
      <c r="T58" s="6" t="s">
        <v>14</v>
      </c>
      <c r="U58" s="6" t="s">
        <v>15</v>
      </c>
      <c r="V58" s="6" t="s">
        <v>15</v>
      </c>
      <c r="W58" s="6" t="s">
        <v>15</v>
      </c>
      <c r="X58" s="6" t="s">
        <v>15</v>
      </c>
      <c r="Y58" s="6"/>
      <c r="Z58" s="87"/>
      <c r="AA58" s="88"/>
      <c r="AB58" s="88"/>
      <c r="AC58" s="88"/>
      <c r="AD58" s="88"/>
      <c r="AE58" s="88"/>
      <c r="AF58" s="88"/>
      <c r="AG58" s="88"/>
      <c r="AH58" s="88"/>
      <c r="AI58" s="89"/>
      <c r="AJ58" s="90"/>
      <c r="AK58" s="90"/>
    </row>
    <row r="59" spans="1:37" s="91" customFormat="1" ht="27.6">
      <c r="A59" s="80"/>
      <c r="B59" s="80"/>
      <c r="C59" s="80"/>
      <c r="D59" s="141"/>
      <c r="E59" s="81"/>
      <c r="F59" s="82"/>
      <c r="G59" s="141"/>
      <c r="H59" s="82"/>
      <c r="I59" s="141"/>
      <c r="J59" s="84"/>
      <c r="K59" s="84"/>
      <c r="L59" s="21"/>
      <c r="M59" s="83" t="s">
        <v>158</v>
      </c>
      <c r="N59" s="85"/>
      <c r="O59" s="85"/>
      <c r="P59" s="81"/>
      <c r="Q59" s="81" t="s">
        <v>52</v>
      </c>
      <c r="R59" s="86" t="s">
        <v>61</v>
      </c>
      <c r="S59" s="81"/>
      <c r="T59" s="6" t="s">
        <v>14</v>
      </c>
      <c r="U59" s="6" t="s">
        <v>15</v>
      </c>
      <c r="V59" s="6" t="s">
        <v>15</v>
      </c>
      <c r="W59" s="6" t="s">
        <v>15</v>
      </c>
      <c r="X59" s="6" t="s">
        <v>15</v>
      </c>
      <c r="Y59" s="6"/>
      <c r="Z59" s="87"/>
      <c r="AA59" s="88"/>
      <c r="AB59" s="88"/>
      <c r="AC59" s="88"/>
      <c r="AD59" s="88"/>
      <c r="AE59" s="88"/>
      <c r="AF59" s="88"/>
      <c r="AG59" s="88"/>
      <c r="AH59" s="88"/>
      <c r="AI59" s="89"/>
      <c r="AJ59" s="90"/>
      <c r="AK59" s="90"/>
    </row>
    <row r="60" spans="1:37" s="91" customFormat="1" ht="14.4">
      <c r="A60" s="80"/>
      <c r="B60" s="80"/>
      <c r="C60" s="80"/>
      <c r="D60" s="141"/>
      <c r="E60" s="81"/>
      <c r="F60" s="82"/>
      <c r="G60" s="141"/>
      <c r="H60" s="82"/>
      <c r="I60" s="141"/>
      <c r="J60" s="84"/>
      <c r="K60" s="84"/>
      <c r="L60" s="21"/>
      <c r="M60" s="92" t="s">
        <v>159</v>
      </c>
      <c r="N60" s="85"/>
      <c r="O60" s="85"/>
      <c r="P60" s="81"/>
      <c r="Q60" s="81" t="s">
        <v>52</v>
      </c>
      <c r="R60" s="86" t="s">
        <v>61</v>
      </c>
      <c r="S60" s="81"/>
      <c r="T60" s="6" t="s">
        <v>14</v>
      </c>
      <c r="U60" s="6" t="s">
        <v>15</v>
      </c>
      <c r="V60" s="6" t="s">
        <v>15</v>
      </c>
      <c r="W60" s="6" t="s">
        <v>15</v>
      </c>
      <c r="X60" s="6" t="s">
        <v>15</v>
      </c>
      <c r="Y60" s="6"/>
      <c r="Z60" s="87"/>
      <c r="AA60" s="88"/>
      <c r="AB60" s="88"/>
      <c r="AC60" s="88"/>
      <c r="AD60" s="88"/>
      <c r="AE60" s="88"/>
      <c r="AF60" s="88"/>
      <c r="AG60" s="88"/>
      <c r="AH60" s="88"/>
      <c r="AI60" s="89"/>
      <c r="AJ60" s="90"/>
      <c r="AK60" s="90"/>
    </row>
    <row r="61" spans="1:37" s="91" customFormat="1" ht="14.4">
      <c r="A61" s="80"/>
      <c r="B61" s="80"/>
      <c r="C61" s="80"/>
      <c r="D61" s="141"/>
      <c r="E61" s="81"/>
      <c r="F61" s="82"/>
      <c r="G61" s="141"/>
      <c r="H61" s="82"/>
      <c r="I61" s="141"/>
      <c r="J61" s="84"/>
      <c r="K61" s="84"/>
      <c r="L61" s="21"/>
      <c r="M61" s="83" t="s">
        <v>160</v>
      </c>
      <c r="N61" s="85"/>
      <c r="O61" s="85"/>
      <c r="P61" s="81"/>
      <c r="Q61" s="81" t="s">
        <v>52</v>
      </c>
      <c r="R61" s="86" t="s">
        <v>61</v>
      </c>
      <c r="S61" s="81"/>
      <c r="T61" s="6" t="s">
        <v>14</v>
      </c>
      <c r="U61" s="6" t="s">
        <v>15</v>
      </c>
      <c r="V61" s="6" t="s">
        <v>15</v>
      </c>
      <c r="W61" s="6" t="s">
        <v>15</v>
      </c>
      <c r="X61" s="6" t="s">
        <v>15</v>
      </c>
      <c r="Y61" s="6"/>
      <c r="Z61" s="87"/>
      <c r="AA61" s="88"/>
      <c r="AB61" s="88"/>
      <c r="AC61" s="88"/>
      <c r="AD61" s="88"/>
      <c r="AE61" s="88"/>
      <c r="AF61" s="88"/>
      <c r="AG61" s="88"/>
      <c r="AH61" s="88"/>
      <c r="AI61" s="89"/>
      <c r="AJ61" s="90"/>
      <c r="AK61" s="90"/>
    </row>
    <row r="62" spans="1:37" s="91" customFormat="1" ht="28.5" customHeight="1">
      <c r="A62" s="80"/>
      <c r="B62" s="80"/>
      <c r="C62" s="80"/>
      <c r="D62" s="141" t="s">
        <v>161</v>
      </c>
      <c r="E62" s="81"/>
      <c r="F62" s="82"/>
      <c r="G62" s="141" t="s">
        <v>23</v>
      </c>
      <c r="H62" s="83"/>
      <c r="I62" s="141"/>
      <c r="J62" s="84"/>
      <c r="K62" s="84"/>
      <c r="L62" s="21"/>
      <c r="M62" s="83" t="s">
        <v>162</v>
      </c>
      <c r="N62" s="85"/>
      <c r="O62" s="85"/>
      <c r="P62" s="81"/>
      <c r="Q62" s="81" t="s">
        <v>52</v>
      </c>
      <c r="R62" s="86" t="s">
        <v>61</v>
      </c>
      <c r="S62" s="81"/>
      <c r="T62" s="6" t="s">
        <v>14</v>
      </c>
      <c r="U62" s="6" t="s">
        <v>15</v>
      </c>
      <c r="V62" s="6"/>
      <c r="W62" s="6"/>
      <c r="X62" s="6"/>
      <c r="Y62" s="6" t="s">
        <v>15</v>
      </c>
      <c r="Z62" s="87"/>
      <c r="AA62" s="88"/>
      <c r="AB62" s="88"/>
      <c r="AC62" s="88"/>
      <c r="AD62" s="88"/>
      <c r="AE62" s="88"/>
      <c r="AF62" s="88"/>
      <c r="AG62" s="88"/>
      <c r="AH62" s="88"/>
      <c r="AI62" s="89"/>
      <c r="AJ62" s="90"/>
      <c r="AK62" s="90"/>
    </row>
    <row r="63" spans="1:37" s="91" customFormat="1" ht="27.6">
      <c r="A63" s="80"/>
      <c r="B63" s="80"/>
      <c r="C63" s="80"/>
      <c r="D63" s="141"/>
      <c r="E63" s="81"/>
      <c r="F63" s="82"/>
      <c r="G63" s="141"/>
      <c r="H63" s="83"/>
      <c r="I63" s="141"/>
      <c r="J63" s="84"/>
      <c r="K63" s="84"/>
      <c r="L63" s="21"/>
      <c r="M63" s="83" t="s">
        <v>163</v>
      </c>
      <c r="N63" s="85"/>
      <c r="O63" s="85"/>
      <c r="P63" s="81"/>
      <c r="Q63" s="81" t="s">
        <v>52</v>
      </c>
      <c r="R63" s="86" t="s">
        <v>61</v>
      </c>
      <c r="S63" s="81"/>
      <c r="T63" s="6" t="s">
        <v>14</v>
      </c>
      <c r="U63" s="6" t="s">
        <v>15</v>
      </c>
      <c r="V63" s="6"/>
      <c r="W63" s="6"/>
      <c r="X63" s="6"/>
      <c r="Y63" s="6" t="s">
        <v>15</v>
      </c>
      <c r="Z63" s="87"/>
      <c r="AA63" s="88"/>
      <c r="AB63" s="88"/>
      <c r="AC63" s="88"/>
      <c r="AD63" s="88"/>
      <c r="AE63" s="88"/>
      <c r="AF63" s="88"/>
      <c r="AG63" s="88"/>
      <c r="AH63" s="88"/>
      <c r="AI63" s="89"/>
      <c r="AJ63" s="90"/>
      <c r="AK63" s="90"/>
    </row>
    <row r="64" spans="1:37" s="91" customFormat="1" ht="14.4">
      <c r="A64" s="80"/>
      <c r="B64" s="80"/>
      <c r="C64" s="80"/>
      <c r="D64" s="141"/>
      <c r="E64" s="81"/>
      <c r="F64" s="82"/>
      <c r="G64" s="141"/>
      <c r="H64" s="82"/>
      <c r="I64" s="141"/>
      <c r="J64" s="84"/>
      <c r="K64" s="84"/>
      <c r="L64" s="21"/>
      <c r="M64" s="83" t="s">
        <v>164</v>
      </c>
      <c r="N64" s="85"/>
      <c r="O64" s="85"/>
      <c r="P64" s="81"/>
      <c r="Q64" s="81" t="s">
        <v>52</v>
      </c>
      <c r="R64" s="86" t="s">
        <v>61</v>
      </c>
      <c r="S64" s="81"/>
      <c r="T64" s="6" t="s">
        <v>14</v>
      </c>
      <c r="U64" s="6" t="s">
        <v>15</v>
      </c>
      <c r="V64" s="6"/>
      <c r="W64" s="6"/>
      <c r="X64" s="6"/>
      <c r="Y64" s="6" t="s">
        <v>15</v>
      </c>
      <c r="Z64" s="87"/>
      <c r="AA64" s="88"/>
      <c r="AB64" s="88"/>
      <c r="AC64" s="88"/>
      <c r="AD64" s="88"/>
      <c r="AE64" s="88"/>
      <c r="AF64" s="88"/>
      <c r="AG64" s="88"/>
      <c r="AH64" s="88"/>
      <c r="AI64" s="89"/>
      <c r="AJ64" s="90"/>
      <c r="AK64" s="90"/>
    </row>
    <row r="65" spans="1:37" s="91" customFormat="1" ht="15" customHeight="1">
      <c r="A65" s="80"/>
      <c r="B65" s="80"/>
      <c r="C65" s="80"/>
      <c r="D65" s="83" t="s">
        <v>165</v>
      </c>
      <c r="E65" s="81"/>
      <c r="F65" s="82"/>
      <c r="G65" s="83" t="s">
        <v>24</v>
      </c>
      <c r="H65" s="83"/>
      <c r="I65" s="83"/>
      <c r="J65" s="84"/>
      <c r="K65" s="84"/>
      <c r="L65" s="21"/>
      <c r="M65" s="83" t="s">
        <v>166</v>
      </c>
      <c r="N65" s="85"/>
      <c r="O65" s="85"/>
      <c r="P65" s="81"/>
      <c r="Q65" s="81" t="s">
        <v>52</v>
      </c>
      <c r="R65" s="86" t="s">
        <v>61</v>
      </c>
      <c r="S65" s="81"/>
      <c r="T65" s="6" t="s">
        <v>14</v>
      </c>
      <c r="U65" s="6"/>
      <c r="V65" s="6"/>
      <c r="W65" s="6"/>
      <c r="X65" s="6"/>
      <c r="Y65" s="6" t="s">
        <v>15</v>
      </c>
      <c r="Z65" s="87"/>
      <c r="AA65" s="88"/>
      <c r="AB65" s="88"/>
      <c r="AC65" s="88"/>
      <c r="AD65" s="88"/>
      <c r="AE65" s="88"/>
      <c r="AF65" s="88"/>
      <c r="AG65" s="88"/>
      <c r="AH65" s="88"/>
      <c r="AI65" s="89"/>
      <c r="AJ65" s="90"/>
      <c r="AK65" s="90"/>
    </row>
    <row r="66" spans="1:37">
      <c r="A66" s="142" t="s">
        <v>167</v>
      </c>
      <c r="B66" s="143"/>
      <c r="C66" s="143"/>
      <c r="D66" s="144"/>
      <c r="E66" s="144"/>
      <c r="F66" s="144"/>
      <c r="G66" s="94"/>
      <c r="H66" s="94"/>
      <c r="I66" s="95"/>
      <c r="J66" s="95"/>
      <c r="K66" s="95"/>
      <c r="L66" s="95"/>
      <c r="M66" s="96"/>
      <c r="N66" s="97"/>
      <c r="O66" s="42"/>
      <c r="P66" s="42"/>
      <c r="Q66" s="98"/>
      <c r="R66" s="99"/>
      <c r="S66" s="61"/>
      <c r="T66" s="61"/>
      <c r="U66" s="61"/>
      <c r="V66" s="61"/>
      <c r="W66" s="61"/>
      <c r="X66" s="61"/>
      <c r="Y66" s="61"/>
      <c r="Z66" s="41"/>
      <c r="AA66" s="42"/>
      <c r="AB66" s="42"/>
      <c r="AC66" s="42"/>
      <c r="AD66" s="42"/>
      <c r="AE66" s="42"/>
      <c r="AF66" s="42"/>
      <c r="AG66" s="42"/>
      <c r="AH66" s="42"/>
      <c r="AI66" s="26"/>
      <c r="AJ66" s="26"/>
      <c r="AK66" s="26"/>
    </row>
    <row r="67" spans="1:37">
      <c r="A67" s="100"/>
      <c r="B67" s="100"/>
      <c r="C67" s="100"/>
      <c r="D67" s="100"/>
      <c r="E67" s="100"/>
      <c r="F67" s="100"/>
      <c r="G67" s="100"/>
      <c r="H67" s="100"/>
      <c r="I67" s="101"/>
      <c r="J67" s="101"/>
      <c r="K67" s="101"/>
      <c r="L67" s="101"/>
      <c r="N67" s="12"/>
    </row>
    <row r="68" spans="1:37" ht="14.4">
      <c r="A68" s="100"/>
      <c r="B68" s="102" t="s">
        <v>168</v>
      </c>
      <c r="C68" s="102"/>
      <c r="D68" s="100"/>
      <c r="E68" s="100"/>
      <c r="F68" s="100"/>
      <c r="G68" s="100"/>
      <c r="H68" s="100"/>
      <c r="I68" s="101"/>
      <c r="J68" s="101"/>
      <c r="K68" s="101"/>
      <c r="L68" s="101"/>
      <c r="N68" s="12"/>
    </row>
    <row r="69" spans="1:37">
      <c r="N69" s="12"/>
    </row>
    <row r="70" spans="1:37" ht="14.4">
      <c r="B70" s="12"/>
      <c r="C70" s="12"/>
      <c r="J70" s="12"/>
      <c r="K70" s="12"/>
      <c r="L70" s="12"/>
      <c r="N70" s="12"/>
      <c r="R70" s="145" t="s">
        <v>169</v>
      </c>
      <c r="S70" s="140"/>
    </row>
    <row r="71" spans="1:37">
      <c r="B71" s="100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39" t="s">
        <v>170</v>
      </c>
      <c r="S71" s="140"/>
    </row>
    <row r="72" spans="1:37"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</row>
    <row r="73" spans="1:37"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</row>
    <row r="74" spans="1:37"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</row>
    <row r="75" spans="1:37"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</row>
    <row r="76" spans="1:37"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</row>
    <row r="77" spans="1:37">
      <c r="B77" s="100"/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</row>
    <row r="78" spans="1:37">
      <c r="B78" s="100"/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39"/>
      <c r="S78" s="140"/>
    </row>
    <row r="79" spans="1:37">
      <c r="B79" s="12"/>
      <c r="C79" s="12"/>
      <c r="N79" s="12"/>
      <c r="O79" s="12"/>
      <c r="P79" s="12"/>
      <c r="R79" s="12"/>
    </row>
    <row r="80" spans="1:37">
      <c r="B80" s="12"/>
      <c r="C80" s="12"/>
      <c r="N80" s="12"/>
      <c r="O80" s="12"/>
      <c r="P80" s="12"/>
      <c r="R80" s="12"/>
    </row>
    <row r="81" spans="14:14">
      <c r="N81" s="12"/>
    </row>
    <row r="82" spans="14:14">
      <c r="N82" s="12"/>
    </row>
    <row r="83" spans="14:14">
      <c r="N83" s="12"/>
    </row>
    <row r="84" spans="14:14">
      <c r="N84" s="12"/>
    </row>
    <row r="85" spans="14:14">
      <c r="N85" s="12"/>
    </row>
    <row r="86" spans="14:14">
      <c r="N86" s="12"/>
    </row>
    <row r="87" spans="14:14">
      <c r="N87" s="12"/>
    </row>
    <row r="88" spans="14:14">
      <c r="N88" s="12"/>
    </row>
    <row r="89" spans="14:14">
      <c r="N89" s="12"/>
    </row>
    <row r="90" spans="14:14">
      <c r="N90" s="12"/>
    </row>
    <row r="91" spans="14:14">
      <c r="N91" s="12"/>
    </row>
    <row r="92" spans="14:14">
      <c r="N92" s="12"/>
    </row>
    <row r="93" spans="14:14">
      <c r="N93" s="12"/>
    </row>
    <row r="94" spans="14:14">
      <c r="N94" s="12"/>
    </row>
    <row r="95" spans="14:14">
      <c r="N95" s="12"/>
    </row>
    <row r="96" spans="14:14">
      <c r="N96" s="12"/>
    </row>
    <row r="97" spans="14:14">
      <c r="N97" s="12"/>
    </row>
    <row r="98" spans="14:14">
      <c r="N98" s="12"/>
    </row>
    <row r="99" spans="14:14">
      <c r="N99" s="12"/>
    </row>
    <row r="100" spans="14:14">
      <c r="N100" s="12"/>
    </row>
    <row r="101" spans="14:14">
      <c r="N101" s="12"/>
    </row>
    <row r="102" spans="14:14">
      <c r="N102" s="12"/>
    </row>
    <row r="103" spans="14:14">
      <c r="N103" s="12"/>
    </row>
    <row r="104" spans="14:14">
      <c r="N104" s="12"/>
    </row>
    <row r="105" spans="14:14">
      <c r="N105" s="12"/>
    </row>
    <row r="106" spans="14:14">
      <c r="N106" s="12"/>
    </row>
    <row r="107" spans="14:14">
      <c r="N107" s="12"/>
    </row>
    <row r="108" spans="14:14">
      <c r="N108" s="12"/>
    </row>
    <row r="109" spans="14:14">
      <c r="N109" s="12"/>
    </row>
    <row r="110" spans="14:14">
      <c r="N110" s="12"/>
    </row>
    <row r="111" spans="14:14">
      <c r="N111" s="12"/>
    </row>
    <row r="112" spans="14:14">
      <c r="N112" s="12"/>
    </row>
    <row r="113" spans="14:14">
      <c r="N113" s="12"/>
    </row>
    <row r="114" spans="14:14">
      <c r="N114" s="12"/>
    </row>
    <row r="115" spans="14:14">
      <c r="N115" s="12"/>
    </row>
    <row r="116" spans="14:14">
      <c r="N116" s="12"/>
    </row>
    <row r="117" spans="14:14">
      <c r="N117" s="12"/>
    </row>
    <row r="118" spans="14:14">
      <c r="N118" s="12"/>
    </row>
    <row r="119" spans="14:14">
      <c r="N119" s="12"/>
    </row>
    <row r="120" spans="14:14">
      <c r="N120" s="12"/>
    </row>
    <row r="121" spans="14:14">
      <c r="N121" s="12"/>
    </row>
    <row r="122" spans="14:14">
      <c r="N122" s="12"/>
    </row>
    <row r="123" spans="14:14">
      <c r="N123" s="12"/>
    </row>
    <row r="124" spans="14:14">
      <c r="N124" s="12"/>
    </row>
    <row r="125" spans="14:14">
      <c r="N125" s="12"/>
    </row>
    <row r="126" spans="14:14">
      <c r="N126" s="12"/>
    </row>
    <row r="127" spans="14:14">
      <c r="N127" s="12"/>
    </row>
    <row r="128" spans="14:14">
      <c r="N128" s="12"/>
    </row>
    <row r="129" spans="14:14">
      <c r="N129" s="12"/>
    </row>
    <row r="130" spans="14:14">
      <c r="N130" s="12"/>
    </row>
    <row r="131" spans="14:14">
      <c r="N131" s="12"/>
    </row>
    <row r="132" spans="14:14">
      <c r="N132" s="12"/>
    </row>
    <row r="133" spans="14:14">
      <c r="N133" s="12"/>
    </row>
    <row r="134" spans="14:14">
      <c r="N134" s="12"/>
    </row>
    <row r="135" spans="14:14">
      <c r="N135" s="12"/>
    </row>
    <row r="136" spans="14:14">
      <c r="N136" s="12"/>
    </row>
    <row r="137" spans="14:14">
      <c r="N137" s="12"/>
    </row>
    <row r="138" spans="14:14">
      <c r="N138" s="12"/>
    </row>
    <row r="139" spans="14:14">
      <c r="N139" s="12"/>
    </row>
    <row r="140" spans="14:14">
      <c r="N140" s="12"/>
    </row>
    <row r="141" spans="14:14">
      <c r="N141" s="12"/>
    </row>
    <row r="142" spans="14:14">
      <c r="N142" s="12"/>
    </row>
    <row r="143" spans="14:14">
      <c r="N143" s="12"/>
    </row>
    <row r="144" spans="14:14">
      <c r="N144" s="12"/>
    </row>
    <row r="145" spans="14:14">
      <c r="N145" s="12"/>
    </row>
    <row r="146" spans="14:14">
      <c r="N146" s="12"/>
    </row>
    <row r="147" spans="14:14">
      <c r="N147" s="12"/>
    </row>
    <row r="148" spans="14:14">
      <c r="N148" s="12"/>
    </row>
    <row r="149" spans="14:14">
      <c r="N149" s="12"/>
    </row>
    <row r="150" spans="14:14">
      <c r="N150" s="12"/>
    </row>
    <row r="151" spans="14:14">
      <c r="N151" s="12"/>
    </row>
    <row r="152" spans="14:14">
      <c r="N152" s="12"/>
    </row>
    <row r="153" spans="14:14">
      <c r="N153" s="12"/>
    </row>
    <row r="154" spans="14:14">
      <c r="N154" s="12"/>
    </row>
    <row r="155" spans="14:14">
      <c r="N155" s="12"/>
    </row>
    <row r="156" spans="14:14">
      <c r="N156" s="12"/>
    </row>
    <row r="157" spans="14:14">
      <c r="N157" s="12"/>
    </row>
    <row r="158" spans="14:14">
      <c r="N158" s="12"/>
    </row>
    <row r="159" spans="14:14">
      <c r="N159" s="12"/>
    </row>
    <row r="160" spans="14:14">
      <c r="N160" s="12"/>
    </row>
    <row r="161" spans="14:14">
      <c r="N161" s="12"/>
    </row>
    <row r="162" spans="14:14">
      <c r="N162" s="12"/>
    </row>
    <row r="163" spans="14:14">
      <c r="N163" s="12"/>
    </row>
    <row r="164" spans="14:14">
      <c r="N164" s="12"/>
    </row>
    <row r="165" spans="14:14">
      <c r="N165" s="12"/>
    </row>
    <row r="166" spans="14:14">
      <c r="N166" s="12"/>
    </row>
    <row r="167" spans="14:14">
      <c r="N167" s="12"/>
    </row>
    <row r="168" spans="14:14">
      <c r="N168" s="12"/>
    </row>
    <row r="169" spans="14:14">
      <c r="N169" s="12"/>
    </row>
    <row r="170" spans="14:14">
      <c r="N170" s="12"/>
    </row>
    <row r="171" spans="14:14">
      <c r="N171" s="12"/>
    </row>
    <row r="172" spans="14:14">
      <c r="N172" s="12"/>
    </row>
    <row r="173" spans="14:14">
      <c r="N173" s="12"/>
    </row>
    <row r="174" spans="14:14">
      <c r="N174" s="12"/>
    </row>
    <row r="175" spans="14:14">
      <c r="N175" s="12"/>
    </row>
    <row r="176" spans="14:14">
      <c r="N176" s="12"/>
    </row>
    <row r="177" spans="14:14">
      <c r="N177" s="12"/>
    </row>
    <row r="178" spans="14:14">
      <c r="N178" s="12"/>
    </row>
    <row r="179" spans="14:14">
      <c r="N179" s="12"/>
    </row>
    <row r="180" spans="14:14">
      <c r="N180" s="12"/>
    </row>
    <row r="181" spans="14:14">
      <c r="N181" s="12"/>
    </row>
    <row r="182" spans="14:14">
      <c r="N182" s="12"/>
    </row>
    <row r="183" spans="14:14">
      <c r="N183" s="12"/>
    </row>
    <row r="184" spans="14:14">
      <c r="N184" s="12"/>
    </row>
    <row r="185" spans="14:14">
      <c r="N185" s="12"/>
    </row>
    <row r="186" spans="14:14">
      <c r="N186" s="12"/>
    </row>
    <row r="187" spans="14:14">
      <c r="N187" s="12"/>
    </row>
    <row r="188" spans="14:14">
      <c r="N188" s="12"/>
    </row>
    <row r="189" spans="14:14">
      <c r="N189" s="12"/>
    </row>
    <row r="190" spans="14:14">
      <c r="N190" s="12"/>
    </row>
    <row r="191" spans="14:14">
      <c r="N191" s="12"/>
    </row>
    <row r="192" spans="14:14">
      <c r="N192" s="12"/>
    </row>
    <row r="193" spans="14:14">
      <c r="N193" s="12"/>
    </row>
    <row r="194" spans="14:14">
      <c r="N194" s="12"/>
    </row>
    <row r="195" spans="14:14">
      <c r="N195" s="12"/>
    </row>
    <row r="196" spans="14:14">
      <c r="N196" s="12"/>
    </row>
    <row r="197" spans="14:14">
      <c r="N197" s="12"/>
    </row>
    <row r="198" spans="14:14">
      <c r="N198" s="12"/>
    </row>
    <row r="199" spans="14:14">
      <c r="N199" s="12"/>
    </row>
    <row r="200" spans="14:14">
      <c r="N200" s="12"/>
    </row>
    <row r="201" spans="14:14">
      <c r="N201" s="12"/>
    </row>
    <row r="202" spans="14:14">
      <c r="N202" s="12"/>
    </row>
    <row r="203" spans="14:14">
      <c r="N203" s="12"/>
    </row>
    <row r="204" spans="14:14">
      <c r="N204" s="12"/>
    </row>
    <row r="205" spans="14:14">
      <c r="N205" s="12"/>
    </row>
    <row r="206" spans="14:14">
      <c r="N206" s="12"/>
    </row>
    <row r="207" spans="14:14">
      <c r="N207" s="12"/>
    </row>
    <row r="208" spans="14:14">
      <c r="N208" s="12"/>
    </row>
    <row r="209" spans="14:14">
      <c r="N209" s="12"/>
    </row>
    <row r="210" spans="14:14">
      <c r="N210" s="12"/>
    </row>
    <row r="211" spans="14:14">
      <c r="N211" s="12"/>
    </row>
    <row r="212" spans="14:14">
      <c r="N212" s="12"/>
    </row>
    <row r="213" spans="14:14">
      <c r="N213" s="12"/>
    </row>
    <row r="214" spans="14:14">
      <c r="N214" s="12"/>
    </row>
    <row r="215" spans="14:14">
      <c r="N215" s="12"/>
    </row>
    <row r="216" spans="14:14">
      <c r="N216" s="12"/>
    </row>
    <row r="217" spans="14:14">
      <c r="N217" s="12"/>
    </row>
    <row r="218" spans="14:14">
      <c r="N218" s="12"/>
    </row>
    <row r="219" spans="14:14">
      <c r="N219" s="12"/>
    </row>
    <row r="220" spans="14:14">
      <c r="N220" s="12"/>
    </row>
    <row r="221" spans="14:14">
      <c r="N221" s="12"/>
    </row>
    <row r="222" spans="14:14">
      <c r="N222" s="12"/>
    </row>
    <row r="223" spans="14:14">
      <c r="N223" s="12"/>
    </row>
    <row r="224" spans="14:14">
      <c r="N224" s="12"/>
    </row>
    <row r="225" spans="14:14">
      <c r="N225" s="12"/>
    </row>
    <row r="226" spans="14:14">
      <c r="N226" s="12"/>
    </row>
    <row r="227" spans="14:14">
      <c r="N227" s="12"/>
    </row>
    <row r="228" spans="14:14">
      <c r="N228" s="12"/>
    </row>
    <row r="229" spans="14:14">
      <c r="N229" s="12"/>
    </row>
    <row r="230" spans="14:14">
      <c r="N230" s="12"/>
    </row>
    <row r="231" spans="14:14">
      <c r="N231" s="12"/>
    </row>
    <row r="232" spans="14:14">
      <c r="N232" s="12"/>
    </row>
    <row r="233" spans="14:14">
      <c r="N233" s="12"/>
    </row>
    <row r="234" spans="14:14">
      <c r="N234" s="12"/>
    </row>
    <row r="235" spans="14:14">
      <c r="N235" s="12"/>
    </row>
    <row r="236" spans="14:14">
      <c r="N236" s="12"/>
    </row>
    <row r="237" spans="14:14">
      <c r="N237" s="12"/>
    </row>
    <row r="238" spans="14:14">
      <c r="N238" s="12"/>
    </row>
    <row r="239" spans="14:14">
      <c r="N239" s="12"/>
    </row>
    <row r="240" spans="14:14">
      <c r="N240" s="12"/>
    </row>
    <row r="241" spans="14:14">
      <c r="N241" s="12"/>
    </row>
    <row r="242" spans="14:14">
      <c r="N242" s="12"/>
    </row>
    <row r="243" spans="14:14">
      <c r="N243" s="12"/>
    </row>
    <row r="244" spans="14:14">
      <c r="N244" s="12"/>
    </row>
    <row r="245" spans="14:14">
      <c r="N245" s="12"/>
    </row>
    <row r="246" spans="14:14">
      <c r="N246" s="12"/>
    </row>
    <row r="247" spans="14:14">
      <c r="N247" s="12"/>
    </row>
    <row r="248" spans="14:14">
      <c r="N248" s="12"/>
    </row>
    <row r="249" spans="14:14">
      <c r="N249" s="12"/>
    </row>
    <row r="250" spans="14:14">
      <c r="N250" s="12"/>
    </row>
    <row r="251" spans="14:14">
      <c r="N251" s="12"/>
    </row>
    <row r="252" spans="14:14">
      <c r="N252" s="12"/>
    </row>
    <row r="253" spans="14:14">
      <c r="N253" s="12"/>
    </row>
    <row r="254" spans="14:14">
      <c r="N254" s="12"/>
    </row>
    <row r="255" spans="14:14">
      <c r="N255" s="12"/>
    </row>
    <row r="256" spans="14:14">
      <c r="N256" s="12"/>
    </row>
    <row r="257" spans="14:14">
      <c r="N257" s="12"/>
    </row>
    <row r="258" spans="14:14">
      <c r="N258" s="12"/>
    </row>
    <row r="259" spans="14:14">
      <c r="N259" s="12"/>
    </row>
    <row r="260" spans="14:14">
      <c r="N260" s="12"/>
    </row>
    <row r="261" spans="14:14">
      <c r="N261" s="12"/>
    </row>
    <row r="262" spans="14:14">
      <c r="N262" s="12"/>
    </row>
    <row r="263" spans="14:14">
      <c r="N263" s="12"/>
    </row>
    <row r="264" spans="14:14">
      <c r="N264" s="12"/>
    </row>
    <row r="265" spans="14:14">
      <c r="N265" s="12"/>
    </row>
    <row r="266" spans="14:14">
      <c r="N266" s="12"/>
    </row>
    <row r="267" spans="14:14">
      <c r="N267" s="12"/>
    </row>
    <row r="268" spans="14:14">
      <c r="N268" s="12"/>
    </row>
    <row r="269" spans="14:14">
      <c r="N269" s="12"/>
    </row>
    <row r="270" spans="14:14">
      <c r="N270" s="12"/>
    </row>
    <row r="271" spans="14:14">
      <c r="N271" s="12"/>
    </row>
  </sheetData>
  <autoFilter ref="A5:AN66"/>
  <mergeCells count="62">
    <mergeCell ref="A1:F2"/>
    <mergeCell ref="I1:AE2"/>
    <mergeCell ref="AF1:AK1"/>
    <mergeCell ref="AF2:AK2"/>
    <mergeCell ref="A4:A5"/>
    <mergeCell ref="B4:B5"/>
    <mergeCell ref="C4:C5"/>
    <mergeCell ref="D4:E4"/>
    <mergeCell ref="F4:F5"/>
    <mergeCell ref="G4:G5"/>
    <mergeCell ref="Q4:Q5"/>
    <mergeCell ref="R4:R5"/>
    <mergeCell ref="S4:Y4"/>
    <mergeCell ref="Z4:AK4"/>
    <mergeCell ref="H4:H5"/>
    <mergeCell ref="I4:J4"/>
    <mergeCell ref="K4:K5"/>
    <mergeCell ref="L4:L5"/>
    <mergeCell ref="M4:M5"/>
    <mergeCell ref="N4:O4"/>
    <mergeCell ref="I6:I10"/>
    <mergeCell ref="D11:D12"/>
    <mergeCell ref="F11:F12"/>
    <mergeCell ref="D13:D14"/>
    <mergeCell ref="P4:P5"/>
    <mergeCell ref="A6:A17"/>
    <mergeCell ref="B6:B17"/>
    <mergeCell ref="C6:C17"/>
    <mergeCell ref="D6:D10"/>
    <mergeCell ref="F6:F10"/>
    <mergeCell ref="F13:F14"/>
    <mergeCell ref="I13:I14"/>
    <mergeCell ref="D15:D19"/>
    <mergeCell ref="F15:F19"/>
    <mergeCell ref="G15:G17"/>
    <mergeCell ref="I15:I17"/>
    <mergeCell ref="H18:H19"/>
    <mergeCell ref="D21:D32"/>
    <mergeCell ref="G21:G32"/>
    <mergeCell ref="I21:I32"/>
    <mergeCell ref="D35:D38"/>
    <mergeCell ref="G35:G38"/>
    <mergeCell ref="I35:I38"/>
    <mergeCell ref="D39:D44"/>
    <mergeCell ref="G39:G44"/>
    <mergeCell ref="I39:I44"/>
    <mergeCell ref="D45:D49"/>
    <mergeCell ref="G45:G49"/>
    <mergeCell ref="I45:I49"/>
    <mergeCell ref="D50:D56"/>
    <mergeCell ref="G50:G56"/>
    <mergeCell ref="I50:I56"/>
    <mergeCell ref="D57:D61"/>
    <mergeCell ref="G57:G61"/>
    <mergeCell ref="I57:I61"/>
    <mergeCell ref="R78:S78"/>
    <mergeCell ref="D62:D64"/>
    <mergeCell ref="G62:G64"/>
    <mergeCell ref="I62:I64"/>
    <mergeCell ref="A66:F66"/>
    <mergeCell ref="R70:S70"/>
    <mergeCell ref="R71:S71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="110" zoomScaleNormal="110" workbookViewId="0">
      <selection activeCell="J10" sqref="A1:N10"/>
    </sheetView>
  </sheetViews>
  <sheetFormatPr defaultRowHeight="14.4"/>
  <cols>
    <col min="1" max="1" width="4.77734375" customWidth="1"/>
    <col min="2" max="2" width="3.6640625" customWidth="1"/>
    <col min="3" max="3" width="8.5546875" customWidth="1"/>
    <col min="4" max="4" width="6.77734375" customWidth="1"/>
    <col min="5" max="5" width="11.5546875" customWidth="1"/>
    <col min="6" max="6" width="11.88671875" customWidth="1"/>
    <col min="7" max="7" width="14.5546875" customWidth="1"/>
    <col min="8" max="8" width="23.33203125" customWidth="1"/>
    <col min="9" max="9" width="14" customWidth="1"/>
    <col min="10" max="10" width="22.21875" customWidth="1"/>
    <col min="11" max="11" width="11.77734375" customWidth="1"/>
    <col min="12" max="12" width="15.44140625" customWidth="1"/>
    <col min="13" max="13" width="21.88671875" customWidth="1"/>
    <col min="14" max="14" width="14.6640625" customWidth="1"/>
  </cols>
  <sheetData>
    <row r="1" spans="1:16" ht="18">
      <c r="A1" s="137" t="s">
        <v>171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6">
      <c r="K2" s="107" t="s">
        <v>192</v>
      </c>
    </row>
    <row r="3" spans="1:16">
      <c r="A3" s="138" t="s">
        <v>11</v>
      </c>
      <c r="B3" s="138" t="s">
        <v>172</v>
      </c>
      <c r="C3" s="138"/>
      <c r="D3" s="138"/>
      <c r="E3" s="206" t="s">
        <v>173</v>
      </c>
      <c r="F3" s="206"/>
      <c r="G3" s="206" t="s">
        <v>174</v>
      </c>
      <c r="H3" s="206"/>
      <c r="I3" s="206"/>
      <c r="J3" s="206"/>
      <c r="K3" s="206"/>
      <c r="L3" s="206"/>
      <c r="M3" s="206"/>
      <c r="N3" s="206"/>
      <c r="O3" s="206" t="s">
        <v>175</v>
      </c>
      <c r="P3" s="206"/>
    </row>
    <row r="4" spans="1:16" ht="28.5" customHeight="1">
      <c r="A4" s="138"/>
      <c r="B4" s="138"/>
      <c r="C4" s="138"/>
      <c r="D4" s="138"/>
      <c r="E4" s="206"/>
      <c r="F4" s="206"/>
      <c r="G4" s="206" t="s">
        <v>176</v>
      </c>
      <c r="H4" s="206"/>
      <c r="I4" s="206" t="s">
        <v>177</v>
      </c>
      <c r="J4" s="206"/>
      <c r="K4" s="206" t="s">
        <v>178</v>
      </c>
      <c r="L4" s="206"/>
      <c r="M4" s="207" t="s">
        <v>179</v>
      </c>
      <c r="N4" s="207"/>
      <c r="O4" s="206"/>
      <c r="P4" s="206"/>
    </row>
    <row r="5" spans="1:16">
      <c r="A5" s="138"/>
      <c r="B5" s="138"/>
      <c r="C5" s="138"/>
      <c r="D5" s="138"/>
      <c r="E5" s="4" t="s">
        <v>180</v>
      </c>
      <c r="F5" s="4" t="s">
        <v>181</v>
      </c>
      <c r="G5" s="4" t="s">
        <v>180</v>
      </c>
      <c r="H5" s="4" t="s">
        <v>181</v>
      </c>
      <c r="I5" s="4" t="s">
        <v>180</v>
      </c>
      <c r="J5" s="4" t="s">
        <v>181</v>
      </c>
      <c r="K5" s="4" t="s">
        <v>180</v>
      </c>
      <c r="L5" s="4" t="s">
        <v>181</v>
      </c>
      <c r="M5" s="4" t="s">
        <v>180</v>
      </c>
      <c r="N5" s="4" t="s">
        <v>181</v>
      </c>
      <c r="O5" s="4" t="s">
        <v>180</v>
      </c>
      <c r="P5" s="4" t="s">
        <v>181</v>
      </c>
    </row>
    <row r="6" spans="1:16" ht="66" customHeight="1">
      <c r="A6" s="194">
        <v>1</v>
      </c>
      <c r="B6" s="197" t="s">
        <v>13</v>
      </c>
      <c r="C6" s="198"/>
      <c r="D6" s="199"/>
      <c r="E6" s="6" t="s">
        <v>107</v>
      </c>
      <c r="F6" s="6" t="s">
        <v>108</v>
      </c>
      <c r="G6" s="6" t="s">
        <v>110</v>
      </c>
      <c r="H6" s="6" t="s">
        <v>111</v>
      </c>
      <c r="I6" s="6" t="s">
        <v>113</v>
      </c>
      <c r="J6" s="6" t="s">
        <v>114</v>
      </c>
      <c r="K6" s="6" t="s">
        <v>118</v>
      </c>
      <c r="L6" s="103" t="s">
        <v>119</v>
      </c>
      <c r="M6" s="6" t="s">
        <v>122</v>
      </c>
      <c r="N6" s="103" t="s">
        <v>123</v>
      </c>
      <c r="O6" s="104"/>
      <c r="P6" s="104"/>
    </row>
    <row r="7" spans="1:16" ht="100.8">
      <c r="A7" s="195"/>
      <c r="B7" s="200"/>
      <c r="C7" s="201"/>
      <c r="D7" s="202"/>
      <c r="E7" s="6"/>
      <c r="F7" s="6" t="s">
        <v>109</v>
      </c>
      <c r="G7" s="6"/>
      <c r="H7" s="6" t="s">
        <v>112</v>
      </c>
      <c r="I7" s="6"/>
      <c r="J7" s="6" t="s">
        <v>115</v>
      </c>
      <c r="K7" s="6"/>
      <c r="L7" s="105" t="s">
        <v>120</v>
      </c>
      <c r="M7" s="104"/>
      <c r="N7" s="103" t="s">
        <v>124</v>
      </c>
      <c r="O7" s="104"/>
      <c r="P7" s="104"/>
    </row>
    <row r="8" spans="1:16" ht="43.2">
      <c r="A8" s="196"/>
      <c r="B8" s="203"/>
      <c r="C8" s="204"/>
      <c r="D8" s="205"/>
      <c r="E8" s="6"/>
      <c r="F8" s="6"/>
      <c r="G8" s="6"/>
      <c r="H8" s="6"/>
      <c r="I8" s="6" t="s">
        <v>116</v>
      </c>
      <c r="J8" s="6" t="s">
        <v>117</v>
      </c>
      <c r="K8" s="6"/>
      <c r="L8" s="105" t="s">
        <v>121</v>
      </c>
      <c r="M8" s="104"/>
      <c r="N8" s="104"/>
      <c r="O8" s="104"/>
      <c r="P8" s="104"/>
    </row>
    <row r="9" spans="1:16" ht="46.5" customHeight="1">
      <c r="A9" s="5">
        <v>2</v>
      </c>
      <c r="B9" s="133" t="s">
        <v>16</v>
      </c>
      <c r="C9" s="134"/>
      <c r="D9" s="135"/>
      <c r="E9" s="6"/>
      <c r="F9" s="6"/>
      <c r="G9" s="6"/>
      <c r="H9" s="6" t="s">
        <v>126</v>
      </c>
      <c r="I9" s="6"/>
      <c r="J9" s="6"/>
      <c r="K9" s="6"/>
      <c r="L9" s="104"/>
      <c r="M9" s="104"/>
      <c r="N9" s="104"/>
      <c r="O9" s="104"/>
      <c r="P9" s="104"/>
    </row>
    <row r="10" spans="1:16" ht="30" customHeight="1">
      <c r="A10" s="5">
        <v>3</v>
      </c>
      <c r="B10" s="133" t="s">
        <v>17</v>
      </c>
      <c r="C10" s="134"/>
      <c r="D10" s="135"/>
      <c r="E10" s="6"/>
      <c r="F10" s="6"/>
      <c r="G10" s="6"/>
      <c r="H10" s="6" t="s">
        <v>128</v>
      </c>
      <c r="I10" s="6"/>
      <c r="J10" s="6"/>
      <c r="K10" s="6"/>
      <c r="L10" s="104"/>
      <c r="M10" s="104"/>
      <c r="N10" s="104"/>
      <c r="O10" s="104"/>
      <c r="P10" s="104"/>
    </row>
    <row r="11" spans="1:16" ht="33" customHeight="1">
      <c r="A11" s="5">
        <v>4</v>
      </c>
      <c r="B11" s="197" t="s">
        <v>18</v>
      </c>
      <c r="C11" s="198"/>
      <c r="D11" s="199"/>
      <c r="E11" s="6"/>
      <c r="F11" s="6"/>
      <c r="G11" s="6"/>
      <c r="H11" s="6" t="s">
        <v>130</v>
      </c>
      <c r="I11" s="6"/>
      <c r="J11" s="6" t="s">
        <v>132</v>
      </c>
      <c r="K11" s="6"/>
      <c r="L11" s="104"/>
      <c r="M11" s="104"/>
      <c r="N11" s="104"/>
      <c r="O11" s="104"/>
      <c r="P11" s="104"/>
    </row>
    <row r="12" spans="1:16" ht="43.2">
      <c r="A12" s="5"/>
      <c r="B12" s="203"/>
      <c r="C12" s="204"/>
      <c r="D12" s="205"/>
      <c r="E12" s="6"/>
      <c r="F12" s="6"/>
      <c r="G12" s="6"/>
      <c r="H12" s="6" t="s">
        <v>131</v>
      </c>
      <c r="I12" s="6"/>
      <c r="J12" s="6" t="s">
        <v>133</v>
      </c>
      <c r="K12" s="6"/>
      <c r="L12" s="104"/>
      <c r="M12" s="104"/>
      <c r="N12" s="104"/>
      <c r="O12" s="104"/>
      <c r="P12" s="104"/>
    </row>
    <row r="13" spans="1:16" ht="47.25" customHeight="1">
      <c r="A13" s="5">
        <v>5</v>
      </c>
      <c r="B13" s="197" t="s">
        <v>19</v>
      </c>
      <c r="C13" s="198"/>
      <c r="D13" s="199"/>
      <c r="E13" s="6"/>
      <c r="F13" s="6"/>
      <c r="G13" s="6"/>
      <c r="H13" s="6" t="s">
        <v>135</v>
      </c>
      <c r="I13" s="6"/>
      <c r="J13" s="6" t="s">
        <v>137</v>
      </c>
      <c r="K13" s="6"/>
      <c r="L13" s="104"/>
      <c r="M13" s="103" t="s">
        <v>139</v>
      </c>
      <c r="N13" s="104"/>
      <c r="O13" s="104"/>
      <c r="P13" s="104"/>
    </row>
    <row r="14" spans="1:16" ht="43.2">
      <c r="A14" s="5"/>
      <c r="B14" s="203"/>
      <c r="C14" s="204"/>
      <c r="D14" s="205"/>
      <c r="E14" s="6"/>
      <c r="F14" s="6"/>
      <c r="G14" s="6"/>
      <c r="H14" s="6" t="s">
        <v>136</v>
      </c>
      <c r="I14" s="6"/>
      <c r="K14" s="6"/>
      <c r="L14" s="6" t="s">
        <v>138</v>
      </c>
      <c r="M14" s="103" t="s">
        <v>140</v>
      </c>
      <c r="N14" s="104"/>
      <c r="O14" s="104"/>
      <c r="P14" s="104"/>
    </row>
    <row r="15" spans="1:16" ht="50.25" customHeight="1">
      <c r="A15" s="5">
        <v>6</v>
      </c>
      <c r="B15" s="182" t="s">
        <v>20</v>
      </c>
      <c r="C15" s="183"/>
      <c r="D15" s="184"/>
      <c r="E15" s="6"/>
      <c r="F15" s="6"/>
      <c r="G15" s="6"/>
      <c r="H15" s="6" t="s">
        <v>142</v>
      </c>
      <c r="I15" s="6"/>
      <c r="J15" s="6" t="s">
        <v>144</v>
      </c>
      <c r="K15" s="6"/>
      <c r="L15" s="104"/>
      <c r="M15" s="105" t="s">
        <v>145</v>
      </c>
      <c r="N15" s="104"/>
      <c r="O15" s="104"/>
      <c r="P15" s="104"/>
    </row>
    <row r="16" spans="1:16" ht="50.25" customHeight="1">
      <c r="A16" s="5"/>
      <c r="B16" s="185"/>
      <c r="C16" s="186"/>
      <c r="D16" s="187"/>
      <c r="E16" s="6"/>
      <c r="F16" s="6"/>
      <c r="G16" s="6"/>
      <c r="H16" s="6" t="s">
        <v>143</v>
      </c>
      <c r="I16" s="6"/>
      <c r="J16" s="6"/>
      <c r="K16" s="6"/>
      <c r="L16" s="104"/>
      <c r="M16" s="103" t="s">
        <v>146</v>
      </c>
      <c r="N16" s="104"/>
      <c r="O16" s="104"/>
      <c r="P16" s="104"/>
    </row>
    <row r="17" spans="1:16" ht="39.75" customHeight="1">
      <c r="A17" s="5">
        <v>7</v>
      </c>
      <c r="B17" s="182" t="s">
        <v>21</v>
      </c>
      <c r="C17" s="183"/>
      <c r="D17" s="184"/>
      <c r="E17" s="6"/>
      <c r="F17" s="6"/>
      <c r="G17" s="6"/>
      <c r="H17" s="6" t="s">
        <v>148</v>
      </c>
      <c r="I17" s="6"/>
      <c r="J17" s="6" t="s">
        <v>150</v>
      </c>
      <c r="K17" s="6"/>
      <c r="L17" s="104"/>
      <c r="M17" s="105" t="s">
        <v>153</v>
      </c>
      <c r="N17" s="104"/>
      <c r="O17" s="104"/>
      <c r="P17" s="104"/>
    </row>
    <row r="18" spans="1:16" ht="39.75" customHeight="1">
      <c r="A18" s="5"/>
      <c r="B18" s="191"/>
      <c r="C18" s="192"/>
      <c r="D18" s="193"/>
      <c r="E18" s="6"/>
      <c r="F18" s="6"/>
      <c r="G18" s="6"/>
      <c r="H18" s="6" t="s">
        <v>149</v>
      </c>
      <c r="I18" s="6"/>
      <c r="J18" s="6" t="s">
        <v>151</v>
      </c>
      <c r="K18" s="6"/>
      <c r="L18" s="104"/>
      <c r="M18" s="103" t="s">
        <v>154</v>
      </c>
      <c r="N18" s="104"/>
      <c r="O18" s="104"/>
      <c r="P18" s="104"/>
    </row>
    <row r="19" spans="1:16" ht="39.75" customHeight="1">
      <c r="A19" s="5"/>
      <c r="B19" s="185"/>
      <c r="C19" s="186"/>
      <c r="D19" s="187"/>
      <c r="E19" s="6"/>
      <c r="F19" s="6"/>
      <c r="G19" s="6"/>
      <c r="H19" s="6"/>
      <c r="I19" s="6"/>
      <c r="J19" s="6" t="s">
        <v>152</v>
      </c>
      <c r="K19" s="6"/>
      <c r="L19" s="104"/>
      <c r="M19" s="105"/>
      <c r="N19" s="104"/>
      <c r="O19" s="104"/>
      <c r="P19" s="104"/>
    </row>
    <row r="20" spans="1:16" ht="33.75" customHeight="1">
      <c r="A20" s="5"/>
      <c r="B20" s="106"/>
      <c r="C20" s="181" t="s">
        <v>182</v>
      </c>
      <c r="D20" s="181"/>
      <c r="E20" s="6"/>
      <c r="F20" s="6"/>
      <c r="G20" s="6"/>
      <c r="H20" s="6"/>
      <c r="I20" s="6"/>
      <c r="J20" s="6"/>
      <c r="K20" s="6"/>
      <c r="L20" s="104"/>
      <c r="M20" s="105"/>
      <c r="N20" s="104"/>
      <c r="O20" s="104"/>
      <c r="P20" s="104"/>
    </row>
    <row r="21" spans="1:16" ht="34.5" customHeight="1">
      <c r="A21" s="5"/>
      <c r="B21" s="106"/>
      <c r="C21" s="181" t="s">
        <v>183</v>
      </c>
      <c r="D21" s="181"/>
      <c r="E21" s="6"/>
      <c r="F21" s="6"/>
      <c r="G21" s="6"/>
      <c r="H21" s="6"/>
      <c r="I21" s="6"/>
      <c r="J21" s="6"/>
      <c r="K21" s="6"/>
      <c r="L21" s="104"/>
      <c r="M21" s="105"/>
      <c r="N21" s="104"/>
      <c r="O21" s="104"/>
      <c r="P21" s="104"/>
    </row>
    <row r="22" spans="1:16" ht="47.25" customHeight="1">
      <c r="A22" s="5"/>
      <c r="B22" s="106"/>
      <c r="C22" s="181" t="s">
        <v>184</v>
      </c>
      <c r="D22" s="181"/>
      <c r="E22" s="6"/>
      <c r="F22" s="6"/>
      <c r="G22" s="6" t="s">
        <v>185</v>
      </c>
      <c r="H22" s="6"/>
      <c r="I22" s="6"/>
      <c r="J22" s="6" t="s">
        <v>186</v>
      </c>
      <c r="K22" s="6"/>
      <c r="L22" s="104"/>
      <c r="M22" s="105"/>
      <c r="N22" s="104"/>
      <c r="O22" s="104"/>
      <c r="P22" s="104"/>
    </row>
    <row r="23" spans="1:16" ht="63.75" customHeight="1">
      <c r="A23" s="5"/>
      <c r="B23" s="106"/>
      <c r="C23" s="181" t="s">
        <v>187</v>
      </c>
      <c r="D23" s="181"/>
      <c r="E23" s="6"/>
      <c r="F23" s="6"/>
      <c r="G23" s="6" t="s">
        <v>188</v>
      </c>
      <c r="H23" s="6"/>
      <c r="I23" s="6"/>
      <c r="J23" s="6"/>
      <c r="K23" s="6"/>
      <c r="L23" s="104"/>
      <c r="M23" s="105"/>
      <c r="N23" s="104"/>
      <c r="O23" s="104"/>
      <c r="P23" s="104"/>
    </row>
    <row r="24" spans="1:16" ht="27.75" customHeight="1">
      <c r="A24" s="5"/>
      <c r="B24" s="106"/>
      <c r="C24" s="181" t="s">
        <v>189</v>
      </c>
      <c r="D24" s="181"/>
      <c r="E24" s="6"/>
      <c r="F24" s="6"/>
      <c r="G24" s="6"/>
      <c r="H24" s="6"/>
      <c r="I24" s="6"/>
      <c r="J24" s="6"/>
      <c r="K24" s="6"/>
      <c r="L24" s="104"/>
      <c r="M24" s="105"/>
      <c r="N24" s="104"/>
      <c r="O24" s="104"/>
      <c r="P24" s="104"/>
    </row>
    <row r="25" spans="1:16">
      <c r="A25" s="5"/>
      <c r="B25" s="106"/>
      <c r="C25" s="181" t="s">
        <v>190</v>
      </c>
      <c r="D25" s="181"/>
      <c r="E25" s="6"/>
      <c r="F25" s="6"/>
      <c r="G25" s="6"/>
      <c r="H25" s="6"/>
      <c r="I25" s="6"/>
      <c r="J25" s="6"/>
      <c r="K25" s="6"/>
      <c r="L25" s="104"/>
      <c r="M25" s="105"/>
      <c r="N25" s="104"/>
      <c r="O25" s="104"/>
      <c r="P25" s="104"/>
    </row>
    <row r="26" spans="1:16" ht="57" customHeight="1">
      <c r="A26" s="5">
        <v>8</v>
      </c>
      <c r="B26" s="182" t="s">
        <v>22</v>
      </c>
      <c r="C26" s="183"/>
      <c r="D26" s="184"/>
      <c r="E26" s="6"/>
      <c r="F26" s="6"/>
      <c r="G26" s="6"/>
      <c r="H26" s="6" t="s">
        <v>156</v>
      </c>
      <c r="I26" s="6"/>
      <c r="J26" s="6" t="s">
        <v>157</v>
      </c>
      <c r="K26" s="6"/>
      <c r="L26" s="104"/>
      <c r="M26" s="105" t="s">
        <v>159</v>
      </c>
      <c r="N26" s="104"/>
      <c r="O26" s="104"/>
      <c r="P26" s="104"/>
    </row>
    <row r="27" spans="1:16" ht="57" customHeight="1">
      <c r="A27" s="5"/>
      <c r="B27" s="185"/>
      <c r="C27" s="186"/>
      <c r="D27" s="187"/>
      <c r="E27" s="6"/>
      <c r="F27" s="6"/>
      <c r="G27" s="6"/>
      <c r="H27" s="6"/>
      <c r="I27" s="6"/>
      <c r="J27" s="6" t="s">
        <v>158</v>
      </c>
      <c r="K27" s="6"/>
      <c r="L27" s="104"/>
      <c r="M27" s="103" t="s">
        <v>160</v>
      </c>
      <c r="N27" s="104"/>
      <c r="O27" s="104"/>
      <c r="P27" s="104"/>
    </row>
    <row r="28" spans="1:16" ht="40.5" customHeight="1">
      <c r="A28" s="5">
        <v>9</v>
      </c>
      <c r="B28" s="182" t="s">
        <v>23</v>
      </c>
      <c r="C28" s="183"/>
      <c r="D28" s="184"/>
      <c r="E28" s="6"/>
      <c r="F28" s="6"/>
      <c r="G28" s="6"/>
      <c r="H28" s="6" t="s">
        <v>162</v>
      </c>
      <c r="I28" s="6"/>
      <c r="J28" s="6" t="s">
        <v>163</v>
      </c>
      <c r="K28" s="6"/>
      <c r="L28" s="104"/>
      <c r="M28" s="104"/>
      <c r="N28" s="104"/>
      <c r="O28" s="104"/>
      <c r="P28" s="104"/>
    </row>
    <row r="29" spans="1:16" ht="40.5" customHeight="1">
      <c r="A29" s="5"/>
      <c r="B29" s="185"/>
      <c r="C29" s="186"/>
      <c r="D29" s="187"/>
      <c r="E29" s="6"/>
      <c r="F29" s="6"/>
      <c r="G29" s="6"/>
      <c r="H29" s="6"/>
      <c r="I29" s="6"/>
      <c r="J29" s="6" t="s">
        <v>164</v>
      </c>
      <c r="K29" s="6"/>
      <c r="L29" s="104"/>
      <c r="M29" s="104"/>
      <c r="N29" s="104"/>
      <c r="O29" s="104"/>
      <c r="P29" s="104"/>
    </row>
    <row r="30" spans="1:16" ht="36" customHeight="1">
      <c r="A30" s="5">
        <v>10</v>
      </c>
      <c r="B30" s="188" t="s">
        <v>24</v>
      </c>
      <c r="C30" s="189"/>
      <c r="D30" s="190"/>
      <c r="E30" s="6"/>
      <c r="F30" s="6"/>
      <c r="G30" s="6"/>
      <c r="H30" s="6" t="s">
        <v>166</v>
      </c>
      <c r="I30" s="6"/>
      <c r="J30" s="6"/>
      <c r="K30" s="6"/>
      <c r="L30" s="104"/>
      <c r="M30" s="104"/>
      <c r="N30" s="104"/>
      <c r="O30" s="104"/>
      <c r="P30" s="104"/>
    </row>
    <row r="31" spans="1:16">
      <c r="A31" s="2"/>
    </row>
    <row r="32" spans="1:16">
      <c r="B32" s="8"/>
    </row>
  </sheetData>
  <mergeCells count="27">
    <mergeCell ref="O3:P4"/>
    <mergeCell ref="G4:H4"/>
    <mergeCell ref="I4:J4"/>
    <mergeCell ref="K4:L4"/>
    <mergeCell ref="M4:N4"/>
    <mergeCell ref="A1:K1"/>
    <mergeCell ref="A3:A5"/>
    <mergeCell ref="B3:D5"/>
    <mergeCell ref="E3:F4"/>
    <mergeCell ref="G3:N3"/>
    <mergeCell ref="C23:D23"/>
    <mergeCell ref="A6:A8"/>
    <mergeCell ref="B6:D8"/>
    <mergeCell ref="B9:D9"/>
    <mergeCell ref="B10:D10"/>
    <mergeCell ref="B11:D12"/>
    <mergeCell ref="B13:D14"/>
    <mergeCell ref="B15:D16"/>
    <mergeCell ref="B17:D19"/>
    <mergeCell ref="C20:D20"/>
    <mergeCell ref="C21:D21"/>
    <mergeCell ref="C22:D22"/>
    <mergeCell ref="C24:D24"/>
    <mergeCell ref="C25:D25"/>
    <mergeCell ref="B26:D27"/>
    <mergeCell ref="B28:D29"/>
    <mergeCell ref="B30:D3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N218"/>
  <sheetViews>
    <sheetView tabSelected="1" zoomScale="110" zoomScaleNormal="110" workbookViewId="0">
      <selection activeCell="G8" sqref="G8"/>
    </sheetView>
  </sheetViews>
  <sheetFormatPr defaultColWidth="14.33203125" defaultRowHeight="13.8"/>
  <cols>
    <col min="1" max="1" width="4.109375" style="10" customWidth="1"/>
    <col min="2" max="2" width="5.6640625" style="10" customWidth="1"/>
    <col min="3" max="3" width="6.77734375" style="10" customWidth="1"/>
    <col min="4" max="4" width="20.88671875" style="10" customWidth="1"/>
    <col min="5" max="6" width="6.88671875" style="10" customWidth="1"/>
    <col min="7" max="7" width="38.21875" style="10" customWidth="1"/>
    <col min="8" max="8" width="6" style="10" customWidth="1"/>
    <col min="9" max="9" width="5.77734375" style="10" customWidth="1"/>
    <col min="10" max="10" width="6.21875" style="10" customWidth="1"/>
    <col min="11" max="11" width="9.21875" style="12" customWidth="1"/>
    <col min="12" max="12" width="12.6640625" style="10" customWidth="1"/>
    <col min="13" max="13" width="22.33203125" style="10" customWidth="1"/>
    <col min="14" max="14" width="5.6640625" style="10" customWidth="1"/>
    <col min="15" max="15" width="6.33203125" style="10" customWidth="1"/>
    <col min="16" max="17" width="7.88671875" style="10" customWidth="1"/>
    <col min="18" max="18" width="6.33203125" style="10" customWidth="1"/>
    <col min="19" max="28" width="7.88671875" style="10" customWidth="1"/>
    <col min="29" max="40" width="10.21875" style="10" customWidth="1"/>
    <col min="41" max="16384" width="14.33203125" style="10"/>
  </cols>
  <sheetData>
    <row r="1" spans="1:40">
      <c r="A1" s="221"/>
      <c r="B1" s="222"/>
      <c r="C1" s="222"/>
      <c r="D1" s="223"/>
      <c r="E1" s="227" t="s">
        <v>26</v>
      </c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9"/>
      <c r="AI1" s="177" t="s">
        <v>27</v>
      </c>
      <c r="AJ1" s="163"/>
      <c r="AK1" s="163"/>
      <c r="AL1" s="163"/>
      <c r="AM1" s="163"/>
      <c r="AN1" s="164"/>
    </row>
    <row r="2" spans="1:40">
      <c r="A2" s="224"/>
      <c r="B2" s="225"/>
      <c r="C2" s="225"/>
      <c r="D2" s="226"/>
      <c r="E2" s="230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  <c r="S2" s="231"/>
      <c r="T2" s="231"/>
      <c r="U2" s="231"/>
      <c r="V2" s="231"/>
      <c r="W2" s="231"/>
      <c r="X2" s="231"/>
      <c r="Y2" s="231"/>
      <c r="Z2" s="231"/>
      <c r="AA2" s="231"/>
      <c r="AB2" s="231"/>
      <c r="AC2" s="231"/>
      <c r="AD2" s="231"/>
      <c r="AE2" s="231"/>
      <c r="AF2" s="231"/>
      <c r="AG2" s="231"/>
      <c r="AH2" s="232"/>
      <c r="AI2" s="177" t="s">
        <v>28</v>
      </c>
      <c r="AJ2" s="163"/>
      <c r="AK2" s="163"/>
      <c r="AL2" s="163"/>
      <c r="AM2" s="163"/>
      <c r="AN2" s="164"/>
    </row>
    <row r="3" spans="1:40">
      <c r="C3" s="10" t="s">
        <v>191</v>
      </c>
      <c r="D3" s="10" t="s">
        <v>6</v>
      </c>
      <c r="H3" s="12"/>
      <c r="M3" s="107" t="s">
        <v>192</v>
      </c>
    </row>
    <row r="4" spans="1:40" ht="14.25" customHeight="1">
      <c r="A4" s="178" t="s">
        <v>11</v>
      </c>
      <c r="B4" s="180" t="s">
        <v>31</v>
      </c>
      <c r="C4" s="163"/>
      <c r="D4" s="167" t="s">
        <v>193</v>
      </c>
      <c r="E4" s="167" t="s">
        <v>35</v>
      </c>
      <c r="F4" s="143"/>
      <c r="G4" s="167" t="s">
        <v>38</v>
      </c>
      <c r="H4" s="169" t="s">
        <v>39</v>
      </c>
      <c r="I4" s="164"/>
      <c r="J4" s="156" t="s">
        <v>40</v>
      </c>
      <c r="K4" s="159" t="s">
        <v>41</v>
      </c>
      <c r="L4" s="167" t="s">
        <v>42</v>
      </c>
      <c r="M4" s="165" t="s">
        <v>194</v>
      </c>
      <c r="N4" s="108" t="s">
        <v>195</v>
      </c>
      <c r="O4" s="218" t="s">
        <v>196</v>
      </c>
      <c r="P4" s="219"/>
      <c r="Q4" s="220"/>
      <c r="R4" s="161" t="s">
        <v>197</v>
      </c>
      <c r="S4" s="161"/>
      <c r="T4" s="161"/>
      <c r="U4" s="161"/>
      <c r="V4" s="161"/>
      <c r="W4" s="161" t="s">
        <v>198</v>
      </c>
      <c r="X4" s="161"/>
      <c r="Y4" s="161"/>
      <c r="Z4" s="161"/>
      <c r="AA4" s="161"/>
      <c r="AB4" s="161"/>
      <c r="AC4" s="162" t="s">
        <v>44</v>
      </c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4"/>
    </row>
    <row r="5" spans="1:40" ht="41.4">
      <c r="A5" s="157"/>
      <c r="B5" s="13" t="s">
        <v>45</v>
      </c>
      <c r="C5" s="14" t="s">
        <v>46</v>
      </c>
      <c r="D5" s="165"/>
      <c r="E5" s="15" t="s">
        <v>45</v>
      </c>
      <c r="F5" s="16" t="s">
        <v>46</v>
      </c>
      <c r="G5" s="168"/>
      <c r="H5" s="17" t="s">
        <v>47</v>
      </c>
      <c r="I5" s="13" t="s">
        <v>48</v>
      </c>
      <c r="J5" s="157"/>
      <c r="K5" s="216"/>
      <c r="L5" s="168"/>
      <c r="M5" s="217"/>
      <c r="N5" s="16" t="s">
        <v>199</v>
      </c>
      <c r="O5" s="16" t="s">
        <v>200</v>
      </c>
      <c r="P5" s="16" t="s">
        <v>201</v>
      </c>
      <c r="Q5" s="16" t="s">
        <v>202</v>
      </c>
      <c r="R5" s="18">
        <v>1</v>
      </c>
      <c r="S5" s="18">
        <v>2</v>
      </c>
      <c r="T5" s="18">
        <v>3</v>
      </c>
      <c r="U5" s="18">
        <v>4</v>
      </c>
      <c r="V5" s="18">
        <v>5</v>
      </c>
      <c r="W5" s="18" t="s">
        <v>203</v>
      </c>
      <c r="X5" s="18" t="s">
        <v>204</v>
      </c>
      <c r="Y5" s="18" t="s">
        <v>205</v>
      </c>
      <c r="Z5" s="18" t="s">
        <v>206</v>
      </c>
      <c r="AA5" s="18" t="s">
        <v>207</v>
      </c>
      <c r="AB5" s="18" t="s">
        <v>208</v>
      </c>
      <c r="AC5" s="109">
        <v>1</v>
      </c>
      <c r="AD5" s="20">
        <v>2</v>
      </c>
      <c r="AE5" s="20">
        <v>3</v>
      </c>
      <c r="AF5" s="20">
        <v>4</v>
      </c>
      <c r="AG5" s="20">
        <v>5</v>
      </c>
      <c r="AH5" s="20">
        <v>6</v>
      </c>
      <c r="AI5" s="20">
        <v>7</v>
      </c>
      <c r="AJ5" s="20">
        <v>8</v>
      </c>
      <c r="AK5" s="20">
        <v>9</v>
      </c>
      <c r="AL5" s="20">
        <v>10</v>
      </c>
      <c r="AM5" s="20">
        <v>11</v>
      </c>
      <c r="AN5" s="20">
        <v>12</v>
      </c>
    </row>
    <row r="6" spans="1:40" s="91" customFormat="1" ht="49.2" customHeight="1">
      <c r="A6" s="110">
        <v>1</v>
      </c>
      <c r="B6" s="81" t="s">
        <v>56</v>
      </c>
      <c r="C6" s="110" t="s">
        <v>57</v>
      </c>
      <c r="D6" s="34" t="s">
        <v>58</v>
      </c>
      <c r="E6" s="111">
        <f>F6</f>
        <v>0.03</v>
      </c>
      <c r="F6" s="112">
        <v>0.03</v>
      </c>
      <c r="G6" s="82" t="s">
        <v>209</v>
      </c>
      <c r="H6" s="113"/>
      <c r="I6" s="114">
        <f>6.11111111111111*12</f>
        <v>73.333333333333314</v>
      </c>
      <c r="J6" s="110" t="s">
        <v>60</v>
      </c>
      <c r="K6" s="110" t="s">
        <v>52</v>
      </c>
      <c r="L6" s="110" t="s">
        <v>61</v>
      </c>
      <c r="M6" s="110" t="s">
        <v>210</v>
      </c>
      <c r="N6" s="113">
        <f>I6/12</f>
        <v>6.1111111111111098</v>
      </c>
      <c r="O6" s="110">
        <v>6</v>
      </c>
      <c r="P6" s="112">
        <f>O6/N6</f>
        <v>0.98181818181818203</v>
      </c>
      <c r="Q6" s="112">
        <f>P6*F6</f>
        <v>2.9454545454545459E-2</v>
      </c>
      <c r="R6" s="115">
        <f>N6</f>
        <v>6.1111111111111098</v>
      </c>
      <c r="S6" s="115">
        <f>R6*[1]CS!$W$12/100</f>
        <v>6.8749999999999991</v>
      </c>
      <c r="T6" s="115">
        <f>S6*[1]CS!$W$13/100</f>
        <v>7.6388888888888857</v>
      </c>
      <c r="U6" s="115">
        <f>T6*[1]CS!$W$14/100</f>
        <v>8.402777777777775</v>
      </c>
      <c r="V6" s="115">
        <f>U6*[1]CS!$W$15/100</f>
        <v>9.1666666666666643</v>
      </c>
      <c r="W6" s="210" t="s">
        <v>211</v>
      </c>
      <c r="X6" s="210" t="s">
        <v>212</v>
      </c>
      <c r="Y6" s="210" t="s">
        <v>213</v>
      </c>
      <c r="Z6" s="210" t="s">
        <v>214</v>
      </c>
      <c r="AA6" s="210" t="s">
        <v>214</v>
      </c>
      <c r="AB6" s="213" t="s">
        <v>196</v>
      </c>
      <c r="AC6" s="88"/>
      <c r="AD6" s="116"/>
      <c r="AE6" s="117"/>
      <c r="AF6" s="117"/>
      <c r="AG6" s="117"/>
      <c r="AH6" s="117"/>
      <c r="AI6" s="117"/>
      <c r="AJ6" s="117"/>
      <c r="AK6" s="117"/>
      <c r="AL6" s="117"/>
      <c r="AM6" s="117"/>
      <c r="AN6" s="117"/>
    </row>
    <row r="7" spans="1:40" s="91" customFormat="1" ht="55.2">
      <c r="A7" s="110">
        <v>2</v>
      </c>
      <c r="B7" s="118" t="s">
        <v>82</v>
      </c>
      <c r="C7" s="110" t="s">
        <v>86</v>
      </c>
      <c r="D7" s="119" t="s">
        <v>84</v>
      </c>
      <c r="E7" s="120">
        <f>F7</f>
        <v>0.03</v>
      </c>
      <c r="F7" s="112">
        <v>0.03</v>
      </c>
      <c r="G7" s="82" t="s">
        <v>87</v>
      </c>
      <c r="H7" s="82"/>
      <c r="I7" s="114">
        <f>4*12</f>
        <v>48</v>
      </c>
      <c r="J7" s="111" t="s">
        <v>69</v>
      </c>
      <c r="K7" s="111" t="s">
        <v>52</v>
      </c>
      <c r="L7" s="81" t="s">
        <v>61</v>
      </c>
      <c r="M7" s="81" t="s">
        <v>215</v>
      </c>
      <c r="N7" s="113">
        <f t="shared" ref="N7:N12" si="0">I7/12</f>
        <v>4</v>
      </c>
      <c r="O7" s="110">
        <v>3</v>
      </c>
      <c r="P7" s="112">
        <v>0.75</v>
      </c>
      <c r="Q7" s="112">
        <f t="shared" ref="Q7:Q14" si="1">P7*F7</f>
        <v>2.2499999999999999E-2</v>
      </c>
      <c r="R7" s="121">
        <f t="shared" ref="R7:R13" si="2">N7</f>
        <v>4</v>
      </c>
      <c r="S7" s="115">
        <f>R7*[1]CS!$W$12/100</f>
        <v>4.5000000000000009</v>
      </c>
      <c r="T7" s="115">
        <f>S7*[1]CS!$W$13/100</f>
        <v>5</v>
      </c>
      <c r="U7" s="115">
        <f>T7*[1]CS!$W$14/100</f>
        <v>5.5000000000000009</v>
      </c>
      <c r="V7" s="115">
        <f>U7*[1]CS!$W$15/100</f>
        <v>6.0000000000000009</v>
      </c>
      <c r="W7" s="211"/>
      <c r="X7" s="211"/>
      <c r="Y7" s="211"/>
      <c r="Z7" s="211"/>
      <c r="AA7" s="211"/>
      <c r="AB7" s="214"/>
      <c r="AC7" s="88"/>
      <c r="AD7" s="89"/>
      <c r="AE7" s="90"/>
      <c r="AF7" s="90"/>
      <c r="AG7" s="90"/>
      <c r="AH7" s="90"/>
      <c r="AI7" s="90"/>
      <c r="AJ7" s="90"/>
      <c r="AK7" s="90"/>
      <c r="AL7" s="90"/>
      <c r="AM7" s="90"/>
      <c r="AN7" s="90"/>
    </row>
    <row r="8" spans="1:40" s="91" customFormat="1" ht="15" customHeight="1">
      <c r="A8" s="118">
        <v>3</v>
      </c>
      <c r="B8" s="208" t="s">
        <v>129</v>
      </c>
      <c r="C8" s="81" t="s">
        <v>216</v>
      </c>
      <c r="D8" s="152" t="s">
        <v>18</v>
      </c>
      <c r="E8" s="209">
        <f>F8+F9+F10</f>
        <v>0.5</v>
      </c>
      <c r="F8" s="112">
        <v>0.15</v>
      </c>
      <c r="G8" s="122" t="s">
        <v>130</v>
      </c>
      <c r="H8" s="85"/>
      <c r="I8" s="85">
        <f>20*12</f>
        <v>240</v>
      </c>
      <c r="J8" s="81" t="s">
        <v>217</v>
      </c>
      <c r="K8" s="81" t="s">
        <v>52</v>
      </c>
      <c r="L8" s="81" t="s">
        <v>61</v>
      </c>
      <c r="M8" s="110" t="s">
        <v>210</v>
      </c>
      <c r="N8" s="113">
        <f t="shared" si="0"/>
        <v>20</v>
      </c>
      <c r="O8" s="110">
        <v>21</v>
      </c>
      <c r="P8" s="112">
        <f>O8/N8</f>
        <v>1.05</v>
      </c>
      <c r="Q8" s="112">
        <f t="shared" si="1"/>
        <v>0.1575</v>
      </c>
      <c r="R8" s="121">
        <f t="shared" si="2"/>
        <v>20</v>
      </c>
      <c r="S8" s="115">
        <f>R8*[1]CS!$W$12/100</f>
        <v>22.500000000000004</v>
      </c>
      <c r="T8" s="115">
        <f>S8*[1]CS!$W$13/100</f>
        <v>25</v>
      </c>
      <c r="U8" s="115">
        <f>T8*[1]CS!$W$14/100</f>
        <v>27.500000000000004</v>
      </c>
      <c r="V8" s="115">
        <f>U8*[1]CS!$W$15/100</f>
        <v>30.000000000000004</v>
      </c>
      <c r="W8" s="211"/>
      <c r="X8" s="211"/>
      <c r="Y8" s="211"/>
      <c r="Z8" s="211"/>
      <c r="AA8" s="211"/>
      <c r="AB8" s="214"/>
      <c r="AC8" s="88"/>
      <c r="AD8" s="87"/>
      <c r="AE8" s="88"/>
      <c r="AF8" s="88"/>
      <c r="AG8" s="88"/>
      <c r="AH8" s="88"/>
      <c r="AI8" s="88"/>
      <c r="AJ8" s="88"/>
      <c r="AK8" s="88"/>
      <c r="AL8" s="89"/>
      <c r="AM8" s="90"/>
      <c r="AN8" s="90"/>
    </row>
    <row r="9" spans="1:40" s="91" customFormat="1">
      <c r="A9" s="118">
        <v>4</v>
      </c>
      <c r="B9" s="208"/>
      <c r="C9" s="81" t="s">
        <v>218</v>
      </c>
      <c r="D9" s="152"/>
      <c r="E9" s="208"/>
      <c r="F9" s="112">
        <v>0.25</v>
      </c>
      <c r="G9" s="122" t="s">
        <v>219</v>
      </c>
      <c r="H9" s="85"/>
      <c r="I9" s="85">
        <f>5*12</f>
        <v>60</v>
      </c>
      <c r="J9" s="81" t="s">
        <v>69</v>
      </c>
      <c r="K9" s="81" t="s">
        <v>52</v>
      </c>
      <c r="L9" s="81" t="s">
        <v>61</v>
      </c>
      <c r="M9" s="81" t="s">
        <v>220</v>
      </c>
      <c r="N9" s="113">
        <f t="shared" si="0"/>
        <v>5</v>
      </c>
      <c r="O9" s="110">
        <v>6</v>
      </c>
      <c r="P9" s="112">
        <f>N9/O9</f>
        <v>0.83333333333333337</v>
      </c>
      <c r="Q9" s="112">
        <f t="shared" si="1"/>
        <v>0.20833333333333334</v>
      </c>
      <c r="R9" s="121">
        <f t="shared" si="2"/>
        <v>5</v>
      </c>
      <c r="S9" s="121">
        <f>R9*100/[1]CS!W12</f>
        <v>4.4444444444444438</v>
      </c>
      <c r="T9" s="121">
        <f>S9*100/[1]CS!W13</f>
        <v>4.0000000000000009</v>
      </c>
      <c r="U9" s="121">
        <f>T9*100/[1]CS!W14</f>
        <v>3.6363636363636371</v>
      </c>
      <c r="V9" s="121">
        <f>U9*100/[1]CS!W15</f>
        <v>3.3333333333333344</v>
      </c>
      <c r="W9" s="211"/>
      <c r="X9" s="211"/>
      <c r="Y9" s="211"/>
      <c r="Z9" s="211"/>
      <c r="AA9" s="211"/>
      <c r="AB9" s="214"/>
      <c r="AC9" s="88"/>
      <c r="AD9" s="87"/>
      <c r="AE9" s="88"/>
      <c r="AF9" s="88"/>
      <c r="AG9" s="88"/>
      <c r="AH9" s="88"/>
      <c r="AI9" s="88"/>
      <c r="AJ9" s="88"/>
      <c r="AK9" s="88"/>
      <c r="AL9" s="89"/>
      <c r="AM9" s="90"/>
      <c r="AN9" s="90"/>
    </row>
    <row r="10" spans="1:40" s="91" customFormat="1">
      <c r="A10" s="118">
        <v>5</v>
      </c>
      <c r="B10" s="208"/>
      <c r="C10" s="81" t="s">
        <v>221</v>
      </c>
      <c r="D10" s="152"/>
      <c r="E10" s="208"/>
      <c r="F10" s="112">
        <v>0.1</v>
      </c>
      <c r="G10" s="122" t="s">
        <v>133</v>
      </c>
      <c r="H10" s="85"/>
      <c r="I10" s="85">
        <f>4*12</f>
        <v>48</v>
      </c>
      <c r="J10" s="81" t="s">
        <v>69</v>
      </c>
      <c r="K10" s="81" t="s">
        <v>52</v>
      </c>
      <c r="L10" s="81" t="s">
        <v>61</v>
      </c>
      <c r="M10" s="110" t="s">
        <v>210</v>
      </c>
      <c r="N10" s="113">
        <f t="shared" si="0"/>
        <v>4</v>
      </c>
      <c r="O10" s="110">
        <v>4</v>
      </c>
      <c r="P10" s="112">
        <f t="shared" ref="P10:P14" si="3">O10/N10</f>
        <v>1</v>
      </c>
      <c r="Q10" s="112">
        <f t="shared" si="1"/>
        <v>0.1</v>
      </c>
      <c r="R10" s="121">
        <f t="shared" si="2"/>
        <v>4</v>
      </c>
      <c r="S10" s="115">
        <f>R10*[1]CS!$W$12/100</f>
        <v>4.5000000000000009</v>
      </c>
      <c r="T10" s="115">
        <f>S10*[1]CS!$W$13/100</f>
        <v>5</v>
      </c>
      <c r="U10" s="115">
        <f>T10*[1]CS!$W$14/100</f>
        <v>5.5000000000000009</v>
      </c>
      <c r="V10" s="115">
        <f>U10*[1]CS!$W$15/100</f>
        <v>6.0000000000000009</v>
      </c>
      <c r="W10" s="211"/>
      <c r="X10" s="211"/>
      <c r="Y10" s="211"/>
      <c r="Z10" s="211"/>
      <c r="AA10" s="211"/>
      <c r="AB10" s="214"/>
      <c r="AC10" s="88"/>
      <c r="AD10" s="87"/>
      <c r="AE10" s="88"/>
      <c r="AF10" s="88"/>
      <c r="AG10" s="88"/>
      <c r="AH10" s="88"/>
      <c r="AI10" s="88"/>
      <c r="AJ10" s="88"/>
      <c r="AK10" s="88"/>
      <c r="AL10" s="89"/>
      <c r="AM10" s="90"/>
      <c r="AN10" s="90"/>
    </row>
    <row r="11" spans="1:40" s="91" customFormat="1" ht="41.4">
      <c r="A11" s="118">
        <v>6</v>
      </c>
      <c r="B11" s="81" t="s">
        <v>134</v>
      </c>
      <c r="C11" s="81" t="s">
        <v>222</v>
      </c>
      <c r="D11" s="34" t="s">
        <v>19</v>
      </c>
      <c r="E11" s="111">
        <f>F11</f>
        <v>0.28000000000000003</v>
      </c>
      <c r="F11" s="112">
        <v>0.28000000000000003</v>
      </c>
      <c r="G11" s="122" t="s">
        <v>136</v>
      </c>
      <c r="H11" s="85"/>
      <c r="I11" s="85">
        <f>100*12</f>
        <v>1200</v>
      </c>
      <c r="J11" s="81" t="s">
        <v>223</v>
      </c>
      <c r="K11" s="81" t="s">
        <v>52</v>
      </c>
      <c r="L11" s="81" t="s">
        <v>61</v>
      </c>
      <c r="M11" s="110" t="s">
        <v>210</v>
      </c>
      <c r="N11" s="113">
        <f t="shared" si="0"/>
        <v>100</v>
      </c>
      <c r="O11" s="110">
        <v>100</v>
      </c>
      <c r="P11" s="112">
        <f t="shared" si="3"/>
        <v>1</v>
      </c>
      <c r="Q11" s="112">
        <f t="shared" si="1"/>
        <v>0.28000000000000003</v>
      </c>
      <c r="R11" s="121">
        <f t="shared" si="2"/>
        <v>100</v>
      </c>
      <c r="S11" s="115">
        <f>R11*[1]CS!$W$12/100</f>
        <v>112.50000000000001</v>
      </c>
      <c r="T11" s="115">
        <f>S11*[1]CS!$W$13/100</f>
        <v>124.99999999999999</v>
      </c>
      <c r="U11" s="115">
        <f>T11*[1]CS!$W$14/100</f>
        <v>137.5</v>
      </c>
      <c r="V11" s="115">
        <f>U11*[1]CS!$W$15/100</f>
        <v>150</v>
      </c>
      <c r="W11" s="211"/>
      <c r="X11" s="211"/>
      <c r="Y11" s="211"/>
      <c r="Z11" s="211"/>
      <c r="AA11" s="211"/>
      <c r="AB11" s="214"/>
      <c r="AC11" s="88"/>
      <c r="AD11" s="87"/>
      <c r="AE11" s="88"/>
      <c r="AF11" s="88"/>
      <c r="AG11" s="88"/>
      <c r="AH11" s="88"/>
      <c r="AI11" s="88"/>
      <c r="AJ11" s="88"/>
      <c r="AK11" s="88"/>
      <c r="AL11" s="89"/>
      <c r="AM11" s="90"/>
      <c r="AN11" s="90"/>
    </row>
    <row r="12" spans="1:40" s="91" customFormat="1" ht="15" customHeight="1">
      <c r="A12" s="118">
        <v>7</v>
      </c>
      <c r="B12" s="208" t="s">
        <v>155</v>
      </c>
      <c r="C12" s="81" t="s">
        <v>224</v>
      </c>
      <c r="D12" s="152" t="s">
        <v>22</v>
      </c>
      <c r="E12" s="209">
        <f>F12+F13</f>
        <v>0.06</v>
      </c>
      <c r="F12" s="112">
        <v>0.03</v>
      </c>
      <c r="G12" s="122" t="s">
        <v>156</v>
      </c>
      <c r="H12" s="85"/>
      <c r="I12" s="85">
        <f>20*12</f>
        <v>240</v>
      </c>
      <c r="J12" s="81" t="s">
        <v>225</v>
      </c>
      <c r="K12" s="81" t="s">
        <v>52</v>
      </c>
      <c r="L12" s="81" t="s">
        <v>61</v>
      </c>
      <c r="M12" s="110" t="s">
        <v>210</v>
      </c>
      <c r="N12" s="113">
        <f t="shared" si="0"/>
        <v>20</v>
      </c>
      <c r="O12" s="110">
        <v>20</v>
      </c>
      <c r="P12" s="112">
        <f t="shared" si="3"/>
        <v>1</v>
      </c>
      <c r="Q12" s="112">
        <f t="shared" si="1"/>
        <v>0.03</v>
      </c>
      <c r="R12" s="121">
        <f t="shared" si="2"/>
        <v>20</v>
      </c>
      <c r="S12" s="115">
        <f>R12*[1]CS!$W$12/100</f>
        <v>22.500000000000004</v>
      </c>
      <c r="T12" s="115">
        <f>S12*[1]CS!$W$13/100</f>
        <v>25</v>
      </c>
      <c r="U12" s="115">
        <f>T12*[1]CS!$W$14/100</f>
        <v>27.500000000000004</v>
      </c>
      <c r="V12" s="115">
        <f>U12*[1]CS!$W$15/100</f>
        <v>30.000000000000004</v>
      </c>
      <c r="W12" s="211"/>
      <c r="X12" s="211"/>
      <c r="Y12" s="211"/>
      <c r="Z12" s="211"/>
      <c r="AA12" s="211"/>
      <c r="AB12" s="214"/>
      <c r="AC12" s="88"/>
      <c r="AD12" s="87"/>
      <c r="AE12" s="88"/>
      <c r="AF12" s="88"/>
      <c r="AG12" s="88"/>
      <c r="AH12" s="88"/>
      <c r="AI12" s="88"/>
      <c r="AJ12" s="88"/>
      <c r="AK12" s="88"/>
      <c r="AL12" s="89"/>
      <c r="AM12" s="90"/>
      <c r="AN12" s="90"/>
    </row>
    <row r="13" spans="1:40" s="91" customFormat="1" ht="27.6">
      <c r="A13" s="118">
        <v>8</v>
      </c>
      <c r="B13" s="208"/>
      <c r="C13" s="81" t="s">
        <v>226</v>
      </c>
      <c r="D13" s="152"/>
      <c r="E13" s="208"/>
      <c r="F13" s="112">
        <v>0.03</v>
      </c>
      <c r="G13" s="122" t="s">
        <v>158</v>
      </c>
      <c r="H13" s="85"/>
      <c r="I13" s="85">
        <v>100</v>
      </c>
      <c r="J13" s="81" t="s">
        <v>51</v>
      </c>
      <c r="K13" s="81" t="s">
        <v>52</v>
      </c>
      <c r="L13" s="81" t="s">
        <v>61</v>
      </c>
      <c r="M13" s="110" t="s">
        <v>210</v>
      </c>
      <c r="N13" s="113">
        <f t="shared" ref="N13" si="4">I13</f>
        <v>100</v>
      </c>
      <c r="O13" s="110">
        <v>90</v>
      </c>
      <c r="P13" s="112">
        <f t="shared" si="3"/>
        <v>0.9</v>
      </c>
      <c r="Q13" s="112">
        <f t="shared" si="1"/>
        <v>2.7E-2</v>
      </c>
      <c r="R13" s="121">
        <f t="shared" si="2"/>
        <v>100</v>
      </c>
      <c r="S13" s="115">
        <f>R13*[1]CS!$W$12/100</f>
        <v>112.50000000000001</v>
      </c>
      <c r="T13" s="115">
        <f>S13*[1]CS!$W$13/100</f>
        <v>124.99999999999999</v>
      </c>
      <c r="U13" s="115">
        <f>T13*[1]CS!$W$14/100</f>
        <v>137.5</v>
      </c>
      <c r="V13" s="115">
        <f>U13*[1]CS!$W$15/100</f>
        <v>150</v>
      </c>
      <c r="W13" s="212"/>
      <c r="X13" s="212"/>
      <c r="Y13" s="212"/>
      <c r="Z13" s="212"/>
      <c r="AA13" s="212"/>
      <c r="AB13" s="215"/>
      <c r="AC13" s="88"/>
      <c r="AD13" s="87"/>
      <c r="AE13" s="88"/>
      <c r="AF13" s="88"/>
      <c r="AG13" s="88"/>
      <c r="AH13" s="88"/>
      <c r="AI13" s="88"/>
      <c r="AJ13" s="88"/>
      <c r="AK13" s="88"/>
      <c r="AL13" s="89"/>
      <c r="AM13" s="90"/>
      <c r="AN13" s="90"/>
    </row>
    <row r="14" spans="1:40" s="91" customFormat="1" ht="27.6">
      <c r="A14" s="118"/>
      <c r="B14" s="81" t="s">
        <v>227</v>
      </c>
      <c r="C14" s="81" t="s">
        <v>228</v>
      </c>
      <c r="D14" s="34" t="s">
        <v>229</v>
      </c>
      <c r="E14" s="111">
        <f>F14</f>
        <v>0.1</v>
      </c>
      <c r="F14" s="112">
        <v>0.1</v>
      </c>
      <c r="G14" s="122" t="s">
        <v>230</v>
      </c>
      <c r="H14" s="85"/>
      <c r="I14" s="85">
        <v>100</v>
      </c>
      <c r="J14" s="81" t="s">
        <v>51</v>
      </c>
      <c r="K14" s="81" t="s">
        <v>52</v>
      </c>
      <c r="L14" s="81" t="s">
        <v>77</v>
      </c>
      <c r="M14" s="110" t="s">
        <v>210</v>
      </c>
      <c r="N14" s="113">
        <v>100</v>
      </c>
      <c r="O14" s="110">
        <v>100</v>
      </c>
      <c r="P14" s="112">
        <f t="shared" si="3"/>
        <v>1</v>
      </c>
      <c r="Q14" s="112">
        <f t="shared" si="1"/>
        <v>0.1</v>
      </c>
      <c r="R14" s="121"/>
      <c r="S14" s="115"/>
      <c r="T14" s="115"/>
      <c r="U14" s="115"/>
      <c r="V14" s="115"/>
      <c r="W14" s="123"/>
      <c r="X14" s="123"/>
      <c r="Y14" s="123"/>
      <c r="Z14" s="123"/>
      <c r="AA14" s="123"/>
      <c r="AB14" s="124"/>
      <c r="AC14" s="88"/>
      <c r="AD14" s="125"/>
      <c r="AE14" s="125"/>
      <c r="AF14" s="125"/>
      <c r="AG14" s="125"/>
      <c r="AH14" s="125"/>
      <c r="AI14" s="125"/>
      <c r="AJ14" s="125"/>
      <c r="AK14" s="125"/>
      <c r="AL14" s="89"/>
      <c r="AM14" s="90"/>
      <c r="AN14" s="90"/>
    </row>
    <row r="15" spans="1:40" ht="15" customHeight="1">
      <c r="A15" s="126" t="s">
        <v>167</v>
      </c>
      <c r="B15" s="126"/>
      <c r="C15" s="126"/>
      <c r="D15" s="127"/>
      <c r="E15" s="128">
        <f>SUM(E6:E14)</f>
        <v>1.0000000000000002</v>
      </c>
      <c r="F15" s="128">
        <f>SUM(F6:F14)</f>
        <v>1</v>
      </c>
      <c r="G15" s="61"/>
      <c r="H15" s="129"/>
      <c r="I15" s="61"/>
      <c r="J15" s="61"/>
      <c r="K15" s="35"/>
      <c r="L15" s="61"/>
      <c r="M15" s="61"/>
      <c r="N15" s="61"/>
      <c r="O15" s="35"/>
      <c r="P15" s="35"/>
      <c r="Q15" s="128">
        <f>SUM(Q6:Q14)</f>
        <v>0.95478787878787885</v>
      </c>
      <c r="R15" s="130"/>
      <c r="S15" s="130"/>
      <c r="T15" s="130"/>
      <c r="U15" s="130"/>
      <c r="V15" s="130"/>
      <c r="W15" s="61"/>
      <c r="X15" s="61"/>
      <c r="Y15" s="61"/>
      <c r="Z15" s="61"/>
      <c r="AA15" s="61"/>
      <c r="AB15" s="61"/>
      <c r="AC15" s="61"/>
      <c r="AD15" s="41"/>
      <c r="AE15" s="42"/>
      <c r="AF15" s="42"/>
      <c r="AG15" s="42"/>
      <c r="AH15" s="42"/>
      <c r="AI15" s="42"/>
      <c r="AJ15" s="42"/>
      <c r="AK15" s="42"/>
      <c r="AL15" s="26"/>
      <c r="AM15" s="26"/>
      <c r="AN15" s="26"/>
    </row>
    <row r="16" spans="1:40">
      <c r="A16" s="100"/>
      <c r="B16" s="100"/>
      <c r="C16" s="100"/>
      <c r="D16" s="100"/>
      <c r="E16" s="101"/>
      <c r="H16" s="12"/>
    </row>
    <row r="17" spans="1:28" ht="14.4">
      <c r="F17" s="12"/>
      <c r="H17" s="12"/>
      <c r="L17" s="131" t="s">
        <v>169</v>
      </c>
      <c r="M17" s="131"/>
    </row>
    <row r="18" spans="1:28"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 t="s">
        <v>170</v>
      </c>
      <c r="M18" s="100"/>
    </row>
    <row r="19" spans="1:28"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</row>
    <row r="20" spans="1:28">
      <c r="B20" s="100"/>
      <c r="C20" s="100" t="s">
        <v>231</v>
      </c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</row>
    <row r="21" spans="1:28">
      <c r="A21" s="61"/>
      <c r="B21" s="126"/>
      <c r="C21" s="126"/>
      <c r="D21" s="35" t="s">
        <v>232</v>
      </c>
      <c r="E21" s="126"/>
      <c r="F21" s="126"/>
      <c r="G21" s="35" t="s">
        <v>233</v>
      </c>
      <c r="H21" s="126"/>
      <c r="I21" s="126"/>
      <c r="J21" s="126"/>
      <c r="K21" s="126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</row>
    <row r="22" spans="1:28">
      <c r="A22" s="61"/>
      <c r="B22" s="126"/>
      <c r="C22" s="126"/>
      <c r="D22" s="35" t="s">
        <v>234</v>
      </c>
      <c r="E22" s="35"/>
      <c r="F22" s="35"/>
      <c r="G22" s="35" t="s">
        <v>235</v>
      </c>
      <c r="H22" s="126"/>
      <c r="I22" s="126"/>
      <c r="J22" s="126"/>
      <c r="K22" s="126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</row>
    <row r="23" spans="1:28"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</row>
    <row r="24" spans="1:28"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</row>
    <row r="25" spans="1:28">
      <c r="B25" s="100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</row>
    <row r="26" spans="1:28">
      <c r="H26" s="12"/>
      <c r="I26" s="12"/>
      <c r="J26" s="12"/>
      <c r="L26" s="12"/>
      <c r="M26" s="12"/>
    </row>
    <row r="27" spans="1:28">
      <c r="H27" s="12"/>
      <c r="I27" s="12"/>
      <c r="J27" s="12"/>
      <c r="L27" s="12"/>
      <c r="M27" s="12"/>
    </row>
    <row r="28" spans="1:28">
      <c r="H28" s="12"/>
    </row>
    <row r="29" spans="1:28">
      <c r="H29" s="12"/>
    </row>
    <row r="30" spans="1:28">
      <c r="H30" s="12"/>
    </row>
    <row r="31" spans="1:28">
      <c r="H31" s="12"/>
    </row>
    <row r="32" spans="1:28">
      <c r="H32" s="12"/>
    </row>
    <row r="33" spans="8:8">
      <c r="H33" s="12"/>
    </row>
    <row r="34" spans="8:8">
      <c r="H34" s="12"/>
    </row>
    <row r="35" spans="8:8">
      <c r="H35" s="12"/>
    </row>
    <row r="36" spans="8:8">
      <c r="H36" s="12"/>
    </row>
    <row r="37" spans="8:8">
      <c r="H37" s="12"/>
    </row>
    <row r="38" spans="8:8">
      <c r="H38" s="12"/>
    </row>
    <row r="39" spans="8:8">
      <c r="H39" s="12"/>
    </row>
    <row r="40" spans="8:8">
      <c r="H40" s="12"/>
    </row>
    <row r="41" spans="8:8">
      <c r="H41" s="12"/>
    </row>
    <row r="42" spans="8:8">
      <c r="H42" s="12"/>
    </row>
    <row r="43" spans="8:8">
      <c r="H43" s="12"/>
    </row>
    <row r="44" spans="8:8">
      <c r="H44" s="12"/>
    </row>
    <row r="45" spans="8:8">
      <c r="H45" s="12"/>
    </row>
    <row r="46" spans="8:8">
      <c r="H46" s="12"/>
    </row>
    <row r="47" spans="8:8">
      <c r="H47" s="12"/>
    </row>
    <row r="48" spans="8:8">
      <c r="H48" s="12"/>
    </row>
    <row r="49" spans="8:8">
      <c r="H49" s="12"/>
    </row>
    <row r="50" spans="8:8">
      <c r="H50" s="12"/>
    </row>
    <row r="51" spans="8:8">
      <c r="H51" s="12"/>
    </row>
    <row r="52" spans="8:8">
      <c r="H52" s="12"/>
    </row>
    <row r="53" spans="8:8">
      <c r="H53" s="12"/>
    </row>
    <row r="54" spans="8:8">
      <c r="H54" s="12"/>
    </row>
    <row r="55" spans="8:8">
      <c r="H55" s="12"/>
    </row>
    <row r="56" spans="8:8">
      <c r="H56" s="12"/>
    </row>
    <row r="57" spans="8:8">
      <c r="H57" s="12"/>
    </row>
    <row r="58" spans="8:8">
      <c r="H58" s="12"/>
    </row>
    <row r="59" spans="8:8">
      <c r="H59" s="12"/>
    </row>
    <row r="60" spans="8:8">
      <c r="H60" s="12"/>
    </row>
    <row r="61" spans="8:8">
      <c r="H61" s="12"/>
    </row>
    <row r="62" spans="8:8">
      <c r="H62" s="12"/>
    </row>
    <row r="63" spans="8:8">
      <c r="H63" s="12"/>
    </row>
    <row r="64" spans="8:8">
      <c r="H64" s="12"/>
    </row>
    <row r="65" spans="8:8">
      <c r="H65" s="12"/>
    </row>
    <row r="66" spans="8:8">
      <c r="H66" s="12"/>
    </row>
    <row r="67" spans="8:8">
      <c r="H67" s="12"/>
    </row>
    <row r="68" spans="8:8">
      <c r="H68" s="12"/>
    </row>
    <row r="69" spans="8:8">
      <c r="H69" s="12"/>
    </row>
    <row r="70" spans="8:8">
      <c r="H70" s="12"/>
    </row>
    <row r="71" spans="8:8">
      <c r="H71" s="12"/>
    </row>
    <row r="72" spans="8:8">
      <c r="H72" s="12"/>
    </row>
    <row r="73" spans="8:8">
      <c r="H73" s="12"/>
    </row>
    <row r="74" spans="8:8">
      <c r="H74" s="12"/>
    </row>
    <row r="75" spans="8:8">
      <c r="H75" s="12"/>
    </row>
    <row r="76" spans="8:8">
      <c r="H76" s="12"/>
    </row>
    <row r="77" spans="8:8">
      <c r="H77" s="12"/>
    </row>
    <row r="78" spans="8:8">
      <c r="H78" s="12"/>
    </row>
    <row r="79" spans="8:8">
      <c r="H79" s="12"/>
    </row>
    <row r="80" spans="8:8">
      <c r="H80" s="12"/>
    </row>
    <row r="81" spans="8:8">
      <c r="H81" s="12"/>
    </row>
    <row r="82" spans="8:8">
      <c r="H82" s="12"/>
    </row>
    <row r="83" spans="8:8">
      <c r="H83" s="12"/>
    </row>
    <row r="84" spans="8:8">
      <c r="H84" s="12"/>
    </row>
    <row r="85" spans="8:8">
      <c r="H85" s="12"/>
    </row>
    <row r="86" spans="8:8">
      <c r="H86" s="12"/>
    </row>
    <row r="87" spans="8:8">
      <c r="H87" s="12"/>
    </row>
    <row r="88" spans="8:8">
      <c r="H88" s="12"/>
    </row>
    <row r="89" spans="8:8">
      <c r="H89" s="12"/>
    </row>
    <row r="90" spans="8:8">
      <c r="H90" s="12"/>
    </row>
    <row r="91" spans="8:8">
      <c r="H91" s="12"/>
    </row>
    <row r="92" spans="8:8">
      <c r="H92" s="12"/>
    </row>
    <row r="93" spans="8:8">
      <c r="H93" s="12"/>
    </row>
    <row r="94" spans="8:8">
      <c r="H94" s="12"/>
    </row>
    <row r="95" spans="8:8">
      <c r="H95" s="12"/>
    </row>
    <row r="96" spans="8:8">
      <c r="H96" s="12"/>
    </row>
    <row r="97" spans="8:8">
      <c r="H97" s="12"/>
    </row>
    <row r="98" spans="8:8">
      <c r="H98" s="12"/>
    </row>
    <row r="99" spans="8:8">
      <c r="H99" s="12"/>
    </row>
    <row r="100" spans="8:8">
      <c r="H100" s="12"/>
    </row>
    <row r="101" spans="8:8">
      <c r="H101" s="12"/>
    </row>
    <row r="102" spans="8:8">
      <c r="H102" s="12"/>
    </row>
    <row r="103" spans="8:8">
      <c r="H103" s="12"/>
    </row>
    <row r="104" spans="8:8">
      <c r="H104" s="12"/>
    </row>
    <row r="105" spans="8:8">
      <c r="H105" s="12"/>
    </row>
    <row r="106" spans="8:8">
      <c r="H106" s="12"/>
    </row>
    <row r="107" spans="8:8">
      <c r="H107" s="12"/>
    </row>
    <row r="108" spans="8:8">
      <c r="H108" s="12"/>
    </row>
    <row r="109" spans="8:8">
      <c r="H109" s="12"/>
    </row>
    <row r="110" spans="8:8">
      <c r="H110" s="12"/>
    </row>
    <row r="111" spans="8:8">
      <c r="H111" s="12"/>
    </row>
    <row r="112" spans="8:8">
      <c r="H112" s="12"/>
    </row>
    <row r="113" spans="8:8">
      <c r="H113" s="12"/>
    </row>
    <row r="114" spans="8:8">
      <c r="H114" s="12"/>
    </row>
    <row r="115" spans="8:8">
      <c r="H115" s="12"/>
    </row>
    <row r="116" spans="8:8">
      <c r="H116" s="12"/>
    </row>
    <row r="117" spans="8:8">
      <c r="H117" s="12"/>
    </row>
    <row r="118" spans="8:8">
      <c r="H118" s="12"/>
    </row>
    <row r="119" spans="8:8">
      <c r="H119" s="12"/>
    </row>
    <row r="120" spans="8:8">
      <c r="H120" s="12"/>
    </row>
    <row r="121" spans="8:8">
      <c r="H121" s="12"/>
    </row>
    <row r="122" spans="8:8">
      <c r="H122" s="12"/>
    </row>
    <row r="123" spans="8:8">
      <c r="H123" s="12"/>
    </row>
    <row r="124" spans="8:8">
      <c r="H124" s="12"/>
    </row>
    <row r="125" spans="8:8">
      <c r="H125" s="12"/>
    </row>
    <row r="126" spans="8:8">
      <c r="H126" s="12"/>
    </row>
    <row r="127" spans="8:8">
      <c r="H127" s="12"/>
    </row>
    <row r="128" spans="8:8">
      <c r="H128" s="12"/>
    </row>
    <row r="129" spans="8:8">
      <c r="H129" s="12"/>
    </row>
    <row r="130" spans="8:8">
      <c r="H130" s="12"/>
    </row>
    <row r="131" spans="8:8">
      <c r="H131" s="12"/>
    </row>
    <row r="132" spans="8:8">
      <c r="H132" s="12"/>
    </row>
    <row r="133" spans="8:8">
      <c r="H133" s="12"/>
    </row>
    <row r="134" spans="8:8">
      <c r="H134" s="12"/>
    </row>
    <row r="135" spans="8:8">
      <c r="H135" s="12"/>
    </row>
    <row r="136" spans="8:8">
      <c r="H136" s="12"/>
    </row>
    <row r="137" spans="8:8">
      <c r="H137" s="12"/>
    </row>
    <row r="138" spans="8:8">
      <c r="H138" s="12"/>
    </row>
    <row r="139" spans="8:8">
      <c r="H139" s="12"/>
    </row>
    <row r="140" spans="8:8">
      <c r="H140" s="12"/>
    </row>
    <row r="141" spans="8:8">
      <c r="H141" s="12"/>
    </row>
    <row r="142" spans="8:8">
      <c r="H142" s="12"/>
    </row>
    <row r="143" spans="8:8">
      <c r="H143" s="12"/>
    </row>
    <row r="144" spans="8:8">
      <c r="H144" s="12"/>
    </row>
    <row r="145" spans="8:8">
      <c r="H145" s="12"/>
    </row>
    <row r="146" spans="8:8">
      <c r="H146" s="12"/>
    </row>
    <row r="147" spans="8:8">
      <c r="H147" s="12"/>
    </row>
    <row r="148" spans="8:8">
      <c r="H148" s="12"/>
    </row>
    <row r="149" spans="8:8">
      <c r="H149" s="12"/>
    </row>
    <row r="150" spans="8:8">
      <c r="H150" s="12"/>
    </row>
    <row r="151" spans="8:8">
      <c r="H151" s="12"/>
    </row>
    <row r="152" spans="8:8">
      <c r="H152" s="12"/>
    </row>
    <row r="153" spans="8:8">
      <c r="H153" s="12"/>
    </row>
    <row r="154" spans="8:8">
      <c r="H154" s="12"/>
    </row>
    <row r="155" spans="8:8">
      <c r="H155" s="12"/>
    </row>
    <row r="156" spans="8:8">
      <c r="H156" s="12"/>
    </row>
    <row r="157" spans="8:8">
      <c r="H157" s="12"/>
    </row>
    <row r="158" spans="8:8">
      <c r="H158" s="12"/>
    </row>
    <row r="159" spans="8:8">
      <c r="H159" s="12"/>
    </row>
    <row r="160" spans="8:8">
      <c r="H160" s="12"/>
    </row>
    <row r="161" spans="8:8">
      <c r="H161" s="12"/>
    </row>
    <row r="162" spans="8:8">
      <c r="H162" s="12"/>
    </row>
    <row r="163" spans="8:8">
      <c r="H163" s="12"/>
    </row>
    <row r="164" spans="8:8">
      <c r="H164" s="12"/>
    </row>
    <row r="165" spans="8:8">
      <c r="H165" s="12"/>
    </row>
    <row r="166" spans="8:8">
      <c r="H166" s="12"/>
    </row>
    <row r="167" spans="8:8">
      <c r="H167" s="12"/>
    </row>
    <row r="168" spans="8:8">
      <c r="H168" s="12"/>
    </row>
    <row r="169" spans="8:8">
      <c r="H169" s="12"/>
    </row>
    <row r="170" spans="8:8">
      <c r="H170" s="12"/>
    </row>
    <row r="171" spans="8:8">
      <c r="H171" s="12"/>
    </row>
    <row r="172" spans="8:8">
      <c r="H172" s="12"/>
    </row>
    <row r="173" spans="8:8">
      <c r="H173" s="12"/>
    </row>
    <row r="174" spans="8:8">
      <c r="H174" s="12"/>
    </row>
    <row r="175" spans="8:8">
      <c r="H175" s="12"/>
    </row>
    <row r="176" spans="8:8">
      <c r="H176" s="12"/>
    </row>
    <row r="177" spans="8:8">
      <c r="H177" s="12"/>
    </row>
    <row r="178" spans="8:8">
      <c r="H178" s="12"/>
    </row>
    <row r="179" spans="8:8">
      <c r="H179" s="12"/>
    </row>
    <row r="180" spans="8:8">
      <c r="H180" s="12"/>
    </row>
    <row r="181" spans="8:8">
      <c r="H181" s="12"/>
    </row>
    <row r="182" spans="8:8">
      <c r="H182" s="12"/>
    </row>
    <row r="183" spans="8:8">
      <c r="H183" s="12"/>
    </row>
    <row r="184" spans="8:8">
      <c r="H184" s="12"/>
    </row>
    <row r="185" spans="8:8">
      <c r="H185" s="12"/>
    </row>
    <row r="186" spans="8:8">
      <c r="H186" s="12"/>
    </row>
    <row r="187" spans="8:8">
      <c r="H187" s="12"/>
    </row>
    <row r="188" spans="8:8">
      <c r="H188" s="12"/>
    </row>
    <row r="189" spans="8:8">
      <c r="H189" s="12"/>
    </row>
    <row r="190" spans="8:8">
      <c r="H190" s="12"/>
    </row>
    <row r="191" spans="8:8">
      <c r="H191" s="12"/>
    </row>
    <row r="192" spans="8:8">
      <c r="H192" s="12"/>
    </row>
    <row r="193" spans="8:8">
      <c r="H193" s="12"/>
    </row>
    <row r="194" spans="8:8">
      <c r="H194" s="12"/>
    </row>
    <row r="195" spans="8:8">
      <c r="H195" s="12"/>
    </row>
    <row r="196" spans="8:8">
      <c r="H196" s="12"/>
    </row>
    <row r="197" spans="8:8">
      <c r="H197" s="12"/>
    </row>
    <row r="198" spans="8:8">
      <c r="H198" s="12"/>
    </row>
    <row r="199" spans="8:8">
      <c r="H199" s="12"/>
    </row>
    <row r="200" spans="8:8">
      <c r="H200" s="12"/>
    </row>
    <row r="201" spans="8:8">
      <c r="H201" s="12"/>
    </row>
    <row r="202" spans="8:8">
      <c r="H202" s="12"/>
    </row>
    <row r="203" spans="8:8">
      <c r="H203" s="12"/>
    </row>
    <row r="204" spans="8:8">
      <c r="H204" s="12"/>
    </row>
    <row r="205" spans="8:8">
      <c r="H205" s="12"/>
    </row>
    <row r="206" spans="8:8">
      <c r="H206" s="12"/>
    </row>
    <row r="207" spans="8:8">
      <c r="H207" s="12"/>
    </row>
    <row r="208" spans="8:8">
      <c r="H208" s="12"/>
    </row>
    <row r="209" spans="8:8">
      <c r="H209" s="12"/>
    </row>
    <row r="210" spans="8:8">
      <c r="H210" s="12"/>
    </row>
    <row r="211" spans="8:8">
      <c r="H211" s="12"/>
    </row>
    <row r="212" spans="8:8">
      <c r="H212" s="12"/>
    </row>
    <row r="213" spans="8:8">
      <c r="H213" s="12"/>
    </row>
    <row r="214" spans="8:8">
      <c r="H214" s="12"/>
    </row>
    <row r="215" spans="8:8">
      <c r="H215" s="12"/>
    </row>
    <row r="216" spans="8:8">
      <c r="H216" s="12"/>
    </row>
    <row r="217" spans="8:8">
      <c r="H217" s="12"/>
    </row>
    <row r="218" spans="8:8">
      <c r="H218" s="12"/>
    </row>
  </sheetData>
  <autoFilter ref="A5:AQ16"/>
  <mergeCells count="30">
    <mergeCell ref="R4:V4"/>
    <mergeCell ref="A1:D2"/>
    <mergeCell ref="E1:AH2"/>
    <mergeCell ref="AI1:AN1"/>
    <mergeCell ref="AI2:AN2"/>
    <mergeCell ref="A4:A5"/>
    <mergeCell ref="B4:C4"/>
    <mergeCell ref="D4:D5"/>
    <mergeCell ref="E4:F4"/>
    <mergeCell ref="G4:G5"/>
    <mergeCell ref="H4:I4"/>
    <mergeCell ref="J4:J5"/>
    <mergeCell ref="K4:K5"/>
    <mergeCell ref="L4:L5"/>
    <mergeCell ref="M4:M5"/>
    <mergeCell ref="O4:Q4"/>
    <mergeCell ref="W4:AB4"/>
    <mergeCell ref="AC4:AN4"/>
    <mergeCell ref="W6:W13"/>
    <mergeCell ref="X6:X13"/>
    <mergeCell ref="Y6:Y13"/>
    <mergeCell ref="Z6:Z13"/>
    <mergeCell ref="AA6:AA13"/>
    <mergeCell ref="AB6:AB13"/>
    <mergeCell ref="B8:B10"/>
    <mergeCell ref="D8:D10"/>
    <mergeCell ref="E8:E10"/>
    <mergeCell ref="B12:B13"/>
    <mergeCell ref="D12:D13"/>
    <mergeCell ref="E12:E1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 cau to chuc</vt:lpstr>
      <vt:lpstr>Thu vien KPI p Ky thuat</vt:lpstr>
      <vt:lpstr>JD - KPI</vt:lpstr>
      <vt:lpstr>KPI Ky thuat dien final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2026-10-28T08:51:06Z</dcterms:created>
  <dcterms:modified xsi:type="dcterms:W3CDTF">2026-10-28T08:53:20Z</dcterms:modified>
</cp:coreProperties>
</file>