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2980" windowHeight="10080" tabRatio="864"/>
  </bookViews>
  <sheets>
    <sheet name="Huong dan" sheetId="11" r:id="rId1"/>
    <sheet name="PA2 CS luong tap the" sheetId="1" r:id="rId2"/>
    <sheet name="PA2 Ca SX" sheetId="2" r:id="rId3"/>
    <sheet name="PA2 Van" sheetId="3" r:id="rId4"/>
    <sheet name="PA2 Hoang" sheetId="4" r:id="rId5"/>
    <sheet name="PA2 Phat" sheetId="5" r:id="rId6"/>
    <sheet name="PA1 CS luong SP" sheetId="6" r:id="rId7"/>
    <sheet name="PA1 Sap xep SX" sheetId="7" r:id="rId8"/>
    <sheet name="PA1 Van" sheetId="8" r:id="rId9"/>
    <sheet name="PA1 Hoang" sheetId="9" r:id="rId10"/>
    <sheet name="PA1 Phat" sheetId="10" r:id="rId11"/>
  </sheets>
  <definedNames>
    <definedName name="___a1" localSheetId="9" hidden="1">{"'Sheet1'!$L$16"}</definedName>
    <definedName name="___a1" localSheetId="10" hidden="1">{"'Sheet1'!$L$16"}</definedName>
    <definedName name="___a1" localSheetId="8" hidden="1">{"'Sheet1'!$L$16"}</definedName>
    <definedName name="___a1" localSheetId="4" hidden="1">{"'Sheet1'!$L$16"}</definedName>
    <definedName name="___a1" localSheetId="5" hidden="1">{"'Sheet1'!$L$16"}</definedName>
    <definedName name="___a1" localSheetId="3" hidden="1">{"'Sheet1'!$L$16"}</definedName>
    <definedName name="___a1" hidden="1">{"'Sheet1'!$L$16"}</definedName>
    <definedName name="__a1" localSheetId="9" hidden="1">{"'Sheet1'!$L$16"}</definedName>
    <definedName name="__a1" localSheetId="10" hidden="1">{"'Sheet1'!$L$16"}</definedName>
    <definedName name="__a1" localSheetId="8" hidden="1">{"'Sheet1'!$L$16"}</definedName>
    <definedName name="__a1" localSheetId="4" hidden="1">{"'Sheet1'!$L$16"}</definedName>
    <definedName name="__a1" localSheetId="5" hidden="1">{"'Sheet1'!$L$16"}</definedName>
    <definedName name="__a1" localSheetId="3" hidden="1">{"'Sheet1'!$L$16"}</definedName>
    <definedName name="__a1" hidden="1">{"'Sheet1'!$L$16"}</definedName>
    <definedName name="HTML_CodePage" hidden="1">1252</definedName>
    <definedName name="HTML_Control" localSheetId="9" hidden="1">{"'QT tong hop'!$B$7"}</definedName>
    <definedName name="HTML_Control" localSheetId="10" hidden="1">{"'QT tong hop'!$B$7"}</definedName>
    <definedName name="HTML_Control" localSheetId="8" hidden="1">{"'QT tong hop'!$B$7"}</definedName>
    <definedName name="HTML_Control" localSheetId="4" hidden="1">{"'QT tong hop'!$B$7"}</definedName>
    <definedName name="HTML_Control" localSheetId="5" hidden="1">{"'QT tong hop'!$B$7"}</definedName>
    <definedName name="HTML_Control" localSheetId="3" hidden="1">{"'QT tong hop'!$B$7"}</definedName>
    <definedName name="HTML_Control" hidden="1">{"'QT tong hop'!$B$7"}</definedName>
    <definedName name="HTML_Description" hidden="1">""</definedName>
    <definedName name="HTML_Email" hidden="1">""</definedName>
    <definedName name="HTML_Header" hidden="1">"QT tong hop"</definedName>
    <definedName name="HTML_LastUpdate" hidden="1">"26/02/02"</definedName>
    <definedName name="HTML_LineAfter" hidden="1">FALSE</definedName>
    <definedName name="HTML_LineBefore" hidden="1">FALSE</definedName>
    <definedName name="HTML_Name" hidden="1">"Xi Nghiep Xay Lap 301"</definedName>
    <definedName name="HTML_OBDlg2" hidden="1">TRUE</definedName>
    <definedName name="HTML_OBDlg4" hidden="1">TRUE</definedName>
    <definedName name="HTML_OS" hidden="1">0</definedName>
    <definedName name="HTML_PathFile" hidden="1">"C:\2002\hung\PCCC.htm"</definedName>
    <definedName name="HTML_Title" hidden="1">"HETHON~1"</definedName>
    <definedName name="jjuj" localSheetId="9" hidden="1">{"'Sheet1'!$L$16"}</definedName>
    <definedName name="jjuj" localSheetId="10" hidden="1">{"'Sheet1'!$L$16"}</definedName>
    <definedName name="jjuj" localSheetId="8" hidden="1">{"'Sheet1'!$L$16"}</definedName>
    <definedName name="jjuj" localSheetId="4" hidden="1">{"'Sheet1'!$L$16"}</definedName>
    <definedName name="jjuj" localSheetId="5" hidden="1">{"'Sheet1'!$L$16"}</definedName>
    <definedName name="jjuj" localSheetId="3" hidden="1">{"'Sheet1'!$L$16"}</definedName>
    <definedName name="jjuj" hidden="1">{"'Sheet1'!$L$16"}</definedName>
  </definedNames>
  <calcPr calcId="144525"/>
</workbook>
</file>

<file path=xl/calcChain.xml><?xml version="1.0" encoding="utf-8"?>
<calcChain xmlns="http://schemas.openxmlformats.org/spreadsheetml/2006/main">
  <c r="H25" i="9" l="1"/>
  <c r="H27" i="8"/>
  <c r="B10" i="6"/>
  <c r="A10" i="6"/>
  <c r="E5" i="6"/>
  <c r="E10" i="6" s="1"/>
  <c r="D5" i="6"/>
  <c r="D10" i="6" s="1"/>
  <c r="C5" i="6"/>
  <c r="C10" i="6" s="1"/>
  <c r="J5" i="4"/>
  <c r="J5" i="3"/>
</calcChain>
</file>

<file path=xl/sharedStrings.xml><?xml version="1.0" encoding="utf-8"?>
<sst xmlns="http://schemas.openxmlformats.org/spreadsheetml/2006/main" count="334" uniqueCount="117">
  <si>
    <t>CHÍNH SÁCH LƯƠNG THEO ĐẦU MÁY</t>
  </si>
  <si>
    <t>Stt</t>
  </si>
  <si>
    <t>Tên máy</t>
  </si>
  <si>
    <t>Loại hàng</t>
  </si>
  <si>
    <t>Đơn giá (đ/kg)</t>
  </si>
  <si>
    <t>Sản lượng (kg)</t>
  </si>
  <si>
    <t>Thành tiền (đ)</t>
  </si>
  <si>
    <t>Số thợ chính</t>
  </si>
  <si>
    <t>Số thợ phụ</t>
  </si>
  <si>
    <t>Tổng hệ số</t>
  </si>
  <si>
    <t>Lương thợ chính (đ)</t>
  </si>
  <si>
    <t>Lương thợ phụ (đ)</t>
  </si>
  <si>
    <t>Chính sách lương:</t>
  </si>
  <si>
    <t>Máy D2</t>
  </si>
  <si>
    <t>Ổng mềm</t>
  </si>
  <si>
    <t>Lương của thợ chính = Số lượng sản phẩm thợ làm được/ tổng số lượng sản phẩm của máy * Số tiền của máy làm ra</t>
  </si>
  <si>
    <t>Máy 19C</t>
  </si>
  <si>
    <t>Ổng cứng lớn</t>
  </si>
  <si>
    <t>Số tiền máy làm ra = Đơn giá kg * sản lượng kg</t>
  </si>
  <si>
    <t>Lương thợ phụ theo công nhật</t>
  </si>
  <si>
    <t>BẢNG THEO DÕI CA SẢN XUẤT</t>
  </si>
  <si>
    <t>Loại SP</t>
  </si>
  <si>
    <t>Máy</t>
  </si>
  <si>
    <t>Số KG</t>
  </si>
  <si>
    <t>Số sản phẩm</t>
  </si>
  <si>
    <t>Số nhân công</t>
  </si>
  <si>
    <t>Tiền công</t>
  </si>
  <si>
    <t>Tên nhân viên</t>
  </si>
  <si>
    <t>Ngày</t>
  </si>
  <si>
    <t>Túi</t>
  </si>
  <si>
    <t>Ống mềm</t>
  </si>
  <si>
    <t>D2</t>
  </si>
  <si>
    <t>Hoàng</t>
  </si>
  <si>
    <t>D3</t>
  </si>
  <si>
    <t>D4</t>
  </si>
  <si>
    <t>D5</t>
  </si>
  <si>
    <t>D6</t>
  </si>
  <si>
    <t>Ống LDPE</t>
  </si>
  <si>
    <t>19C</t>
  </si>
  <si>
    <t>Văn</t>
  </si>
  <si>
    <t>BẢNG THEO DÕI SẢN PHẨM</t>
  </si>
  <si>
    <t>Tên thợ chính</t>
  </si>
  <si>
    <t>Cường</t>
  </si>
  <si>
    <t>Sản phẩm</t>
  </si>
  <si>
    <t>Loại</t>
  </si>
  <si>
    <t xml:space="preserve">Máy </t>
  </si>
  <si>
    <t>Tên thợ phụ</t>
  </si>
  <si>
    <t>Đầu 21</t>
  </si>
  <si>
    <t>Đầu 27+ túi</t>
  </si>
  <si>
    <t>Đầu trung</t>
  </si>
  <si>
    <t>Đầu túi trắng</t>
  </si>
  <si>
    <t>Đầu dây</t>
  </si>
  <si>
    <t>SP</t>
  </si>
  <si>
    <t>11.19C</t>
  </si>
  <si>
    <t>Tổng</t>
  </si>
  <si>
    <t>Nguyễn</t>
  </si>
  <si>
    <t>Thành tiền</t>
  </si>
  <si>
    <t>D2.3.4 (D2.3-6T)</t>
  </si>
  <si>
    <t xml:space="preserve">Hùng </t>
  </si>
  <si>
    <t>CN</t>
  </si>
  <si>
    <t>CHÍNH SÁCH LƯƠNG SẢN PHẨM</t>
  </si>
  <si>
    <t>Lương sản phẩm 8 tiếng</t>
  </si>
  <si>
    <t xml:space="preserve">Hệ số </t>
  </si>
  <si>
    <t>Lương sản phẩm 12 tiếng</t>
  </si>
  <si>
    <t>CHÍN SÁCH LƯƠNG CÔNG NHẬT</t>
  </si>
  <si>
    <t>CN tùy mức lương  (VD: Bậc 4 nữ : 365.750)</t>
  </si>
  <si>
    <t>CHÍNH SÁCH THƯỞNG SẢN LƯỢNG</t>
  </si>
  <si>
    <t>BẢNG SẮP XẾP SẢN XUẤT</t>
  </si>
  <si>
    <t>Loại sản phẩm</t>
  </si>
  <si>
    <t>Loại đầu</t>
  </si>
  <si>
    <t>Sắp xếp sản xuất</t>
  </si>
  <si>
    <t>Phương án 1</t>
  </si>
  <si>
    <t>Phương án 2</t>
  </si>
  <si>
    <t>Phương án 3</t>
  </si>
  <si>
    <t>Phương án 4</t>
  </si>
  <si>
    <t>Phương án 5</t>
  </si>
  <si>
    <t>Phương án 6</t>
  </si>
  <si>
    <t>Phương án 7</t>
  </si>
  <si>
    <t>2 đầu</t>
  </si>
  <si>
    <t>1 đầu</t>
  </si>
  <si>
    <t>đầu dây</t>
  </si>
  <si>
    <t>đầu trung</t>
  </si>
  <si>
    <t>D1</t>
  </si>
  <si>
    <t>đục lỗ</t>
  </si>
  <si>
    <t>5 đầu</t>
  </si>
  <si>
    <t>2 ng 4 máy D (Máy D1 chạy Đl_ D4.5.6)</t>
  </si>
  <si>
    <t>1 Nam +1 Nữ :  Nam 8 đầu, nữ 2 đầu + công nhật</t>
  </si>
  <si>
    <t>1 Nam +2 ng mới tính 6 đầu</t>
  </si>
  <si>
    <t>đứng một mình tính 6 đầu</t>
  </si>
  <si>
    <t>tính công nhật + chạy đầungoài</t>
  </si>
  <si>
    <t>2 Nam +1 nữ ng mới tính mỗi người 6 đầu</t>
  </si>
  <si>
    <t xml:space="preserve">chạy máy 3 máy D tính 6 đầu: 2 ng </t>
  </si>
  <si>
    <t>19A</t>
  </si>
  <si>
    <t>Ống LDPE nhỏ</t>
  </si>
  <si>
    <t>19B</t>
  </si>
  <si>
    <t>Thực lãnh</t>
  </si>
  <si>
    <t>11.19B</t>
  </si>
  <si>
    <t>1.19B</t>
  </si>
  <si>
    <t>11.1.19B</t>
  </si>
  <si>
    <t>11.1.19B.6</t>
  </si>
  <si>
    <t>19B,1.11.6</t>
  </si>
  <si>
    <t>19B, 1.11.6</t>
  </si>
  <si>
    <t>1.6.11</t>
  </si>
  <si>
    <t>1.6.11_3T</t>
  </si>
  <si>
    <t>nghỉ</t>
  </si>
  <si>
    <t>1.6.19B</t>
  </si>
  <si>
    <t>D1.2.3.4.5</t>
  </si>
  <si>
    <t>D2.3.4</t>
  </si>
  <si>
    <t>D5.6</t>
  </si>
  <si>
    <t>D4.5.6</t>
  </si>
  <si>
    <t>D1.3.4.5.6</t>
  </si>
  <si>
    <t>D1.3.4.5</t>
  </si>
  <si>
    <t>19B với Cường</t>
  </si>
  <si>
    <t>19B P_L</t>
  </si>
  <si>
    <t>chạy chung với Cường</t>
  </si>
  <si>
    <t>https://blognhansu.net.vn/2025/06/24/cach-tinh-luong-san-pham-cua-tung-ca-nhan-sang-luong-khoan-san-pham-theo-tap-the/</t>
  </si>
  <si>
    <t xml:space="preserve">Vui lòng xem bài: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</si>
</sst>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-mmm"/>
  </numFmts>
  <fonts count="12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charset val="163"/>
    </font>
    <font>
      <b/>
      <sz val="11"/>
      <color rgb="FF000000"/>
      <name val="Calibri"/>
      <family val="2"/>
    </font>
    <font>
      <sz val="11"/>
      <color rgb="FF000000"/>
      <name val="Times New Roman"/>
    </font>
    <font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  <charset val="163"/>
    </font>
    <font>
      <sz val="11"/>
      <color rgb="FF000000"/>
      <name val="Times New Roman"/>
      <family val="1"/>
    </font>
    <font>
      <sz val="12"/>
      <color rgb="FF000000"/>
      <name val="Times New Roman"/>
    </font>
    <font>
      <u/>
      <sz val="11"/>
      <color rgb="FF0463C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protection locked="0"/>
    </xf>
    <xf numFmtId="0" fontId="10" fillId="0" borderId="0">
      <protection locked="0"/>
    </xf>
    <xf numFmtId="0" fontId="11" fillId="0" borderId="0">
      <protection locked="0"/>
    </xf>
  </cellStyleXfs>
  <cellXfs count="7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3" fontId="0" fillId="0" borderId="1" xfId="0" applyNumberFormat="1" applyBorder="1">
      <alignment vertical="center"/>
    </xf>
    <xf numFmtId="0" fontId="2" fillId="0" borderId="0" xfId="0" applyFo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1" applyFont="1" applyAlignment="1" applyProtection="1">
      <alignment horizontal="center"/>
    </xf>
    <xf numFmtId="0" fontId="5" fillId="0" borderId="0" xfId="1" applyFont="1" applyAlignment="1" applyProtection="1">
      <alignment horizontal="center"/>
    </xf>
    <xf numFmtId="0" fontId="5" fillId="0" borderId="0" xfId="1" applyFont="1" applyAlignment="1" applyProtection="1"/>
    <xf numFmtId="0" fontId="3" fillId="0" borderId="0" xfId="1" applyAlignment="1" applyProtection="1"/>
    <xf numFmtId="0" fontId="6" fillId="0" borderId="0" xfId="1" applyFont="1" applyFill="1" applyAlignment="1" applyProtection="1"/>
    <xf numFmtId="0" fontId="7" fillId="0" borderId="0" xfId="1" applyFont="1" applyFill="1" applyAlignment="1" applyProtection="1"/>
    <xf numFmtId="0" fontId="6" fillId="0" borderId="0" xfId="1" applyFont="1" applyAlignment="1" applyProtection="1"/>
    <xf numFmtId="0" fontId="3" fillId="0" borderId="0" xfId="1" applyAlignment="1" applyProtection="1">
      <alignment horizontal="center"/>
    </xf>
    <xf numFmtId="0" fontId="3" fillId="0" borderId="1" xfId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wrapText="1"/>
    </xf>
    <xf numFmtId="3" fontId="3" fillId="0" borderId="1" xfId="1" applyNumberFormat="1" applyBorder="1" applyAlignment="1" applyProtection="1">
      <alignment horizontal="center" vertical="center"/>
    </xf>
    <xf numFmtId="3" fontId="3" fillId="0" borderId="1" xfId="1" applyNumberFormat="1" applyBorder="1" applyAlignment="1" applyProtection="1">
      <alignment vertical="center" wrapText="1"/>
    </xf>
    <xf numFmtId="0" fontId="5" fillId="0" borderId="3" xfId="1" applyFont="1" applyBorder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/>
    <xf numFmtId="3" fontId="3" fillId="0" borderId="1" xfId="1" applyNumberFormat="1" applyFill="1" applyBorder="1" applyAlignment="1" applyProtection="1"/>
    <xf numFmtId="0" fontId="7" fillId="0" borderId="1" xfId="1" applyFont="1" applyFill="1" applyBorder="1" applyAlignment="1" applyProtection="1"/>
    <xf numFmtId="0" fontId="6" fillId="0" borderId="1" xfId="1" applyFont="1" applyFill="1" applyBorder="1" applyAlignment="1" applyProtection="1"/>
    <xf numFmtId="0" fontId="3" fillId="0" borderId="1" xfId="1" applyFill="1" applyBorder="1" applyAlignment="1" applyProtection="1">
      <alignment horizontal="center"/>
    </xf>
    <xf numFmtId="0" fontId="8" fillId="0" borderId="1" xfId="1" applyFont="1" applyBorder="1" applyAlignment="1" applyProtection="1"/>
    <xf numFmtId="3" fontId="8" fillId="0" borderId="1" xfId="1" applyNumberFormat="1" applyFont="1" applyFill="1" applyBorder="1" applyAlignment="1" applyProtection="1"/>
    <xf numFmtId="0" fontId="3" fillId="0" borderId="1" xfId="1" applyFill="1" applyBorder="1" applyAlignment="1" applyProtection="1"/>
    <xf numFmtId="0" fontId="3" fillId="0" borderId="1" xfId="1" applyBorder="1" applyAlignment="1" applyProtection="1">
      <alignment horizontal="center"/>
    </xf>
    <xf numFmtId="3" fontId="3" fillId="0" borderId="0" xfId="1" applyNumberFormat="1" applyAlignment="1" applyProtection="1"/>
    <xf numFmtId="0" fontId="5" fillId="0" borderId="1" xfId="1" applyFont="1" applyBorder="1" applyAlignment="1" applyProtection="1">
      <alignment horizontal="center" vertical="center" wrapText="1"/>
    </xf>
    <xf numFmtId="164" fontId="3" fillId="0" borderId="1" xfId="1" applyNumberFormat="1" applyBorder="1" applyAlignment="1" applyProtection="1"/>
    <xf numFmtId="3" fontId="3" fillId="0" borderId="1" xfId="1" applyNumberFormat="1" applyBorder="1" applyAlignment="1" applyProtection="1"/>
    <xf numFmtId="0" fontId="3" fillId="0" borderId="1" xfId="1" applyNumberFormat="1" applyBorder="1" applyAlignment="1" applyProtection="1"/>
    <xf numFmtId="0" fontId="7" fillId="0" borderId="1" xfId="1" applyFont="1" applyBorder="1" applyAlignment="1" applyProtection="1"/>
    <xf numFmtId="0" fontId="8" fillId="0" borderId="3" xfId="1" applyFont="1" applyBorder="1" applyAlignment="1" applyProtection="1"/>
    <xf numFmtId="3" fontId="8" fillId="0" borderId="3" xfId="1" applyNumberFormat="1" applyFont="1" applyBorder="1" applyAlignment="1" applyProtection="1"/>
    <xf numFmtId="3" fontId="3" fillId="0" borderId="1" xfId="1" applyNumberFormat="1" applyFill="1" applyBorder="1" applyAlignment="1" applyProtection="1">
      <alignment horizontal="center"/>
    </xf>
    <xf numFmtId="0" fontId="3" fillId="0" borderId="1" xfId="1" applyBorder="1" applyAlignment="1" applyProtection="1"/>
    <xf numFmtId="0" fontId="7" fillId="0" borderId="0" xfId="1" applyFont="1" applyAlignment="1" applyProtection="1"/>
    <xf numFmtId="164" fontId="3" fillId="0" borderId="0" xfId="1" applyNumberFormat="1" applyAlignment="1" applyProtection="1"/>
    <xf numFmtId="0" fontId="8" fillId="0" borderId="1" xfId="1" applyNumberFormat="1" applyFont="1" applyBorder="1" applyAlignment="1" applyProtection="1"/>
    <xf numFmtId="3" fontId="3" fillId="0" borderId="1" xfId="1" applyNumberFormat="1" applyBorder="1" applyAlignment="1" applyProtection="1">
      <alignment horizontal="center"/>
    </xf>
    <xf numFmtId="0" fontId="5" fillId="0" borderId="0" xfId="0" applyFont="1" applyAlignment="1"/>
    <xf numFmtId="3" fontId="5" fillId="0" borderId="1" xfId="1" applyNumberFormat="1" applyFont="1" applyBorder="1" applyAlignment="1" applyProtection="1"/>
    <xf numFmtId="3" fontId="9" fillId="0" borderId="1" xfId="1" applyNumberFormat="1" applyFont="1" applyFill="1" applyBorder="1" applyAlignment="1" applyProtection="1"/>
    <xf numFmtId="0" fontId="10" fillId="0" borderId="0" xfId="2" applyFont="1" applyAlignment="1" applyProtection="1"/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0" fillId="0" borderId="1" xfId="2" applyFont="1" applyBorder="1" applyAlignment="1" applyProtection="1"/>
    <xf numFmtId="0" fontId="3" fillId="0" borderId="1" xfId="1" applyBorder="1" applyAlignment="1" applyProtection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1" applyFont="1" applyAlignment="1" applyProtection="1">
      <alignment vertical="center" wrapText="1"/>
    </xf>
    <xf numFmtId="0" fontId="3" fillId="0" borderId="0" xfId="1" applyAlignment="1" applyProtection="1">
      <alignment vertical="center" wrapText="1"/>
    </xf>
    <xf numFmtId="0" fontId="3" fillId="0" borderId="1" xfId="1" applyNumberFormat="1" applyFill="1" applyBorder="1" applyAlignment="1" applyProtection="1"/>
    <xf numFmtId="0" fontId="6" fillId="0" borderId="1" xfId="1" applyFont="1" applyFill="1" applyBorder="1" applyAlignment="1" applyProtection="1">
      <alignment horizontal="center"/>
    </xf>
    <xf numFmtId="0" fontId="7" fillId="0" borderId="1" xfId="1" applyNumberFormat="1" applyFont="1" applyBorder="1" applyAlignment="1" applyProtection="1"/>
    <xf numFmtId="0" fontId="7" fillId="0" borderId="1" xfId="1" applyNumberFormat="1" applyFont="1" applyFill="1" applyBorder="1" applyAlignment="1" applyProtection="1"/>
    <xf numFmtId="0" fontId="6" fillId="0" borderId="1" xfId="1" applyFont="1" applyBorder="1" applyAlignment="1" applyProtection="1">
      <alignment horizontal="center"/>
    </xf>
    <xf numFmtId="164" fontId="3" fillId="0" borderId="0" xfId="1" applyNumberFormat="1" applyAlignment="1" applyProtection="1">
      <alignment horizontal="center"/>
    </xf>
    <xf numFmtId="0" fontId="6" fillId="0" borderId="1" xfId="1" applyFont="1" applyBorder="1" applyAlignment="1" applyProtection="1">
      <alignment horizontal="center" wrapText="1"/>
    </xf>
    <xf numFmtId="3" fontId="8" fillId="0" borderId="1" xfId="1" applyNumberFormat="1" applyFont="1" applyBorder="1" applyAlignment="1" applyProtection="1"/>
    <xf numFmtId="3" fontId="3" fillId="0" borderId="0" xfId="1" applyNumberFormat="1" applyAlignment="1" applyProtection="1">
      <alignment horizontal="center"/>
    </xf>
    <xf numFmtId="0" fontId="11" fillId="0" borderId="0" xfId="3">
      <protection locked="0"/>
    </xf>
  </cellXfs>
  <cellStyles count="4">
    <cellStyle name="Hyperlink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13</xdr:row>
      <xdr:rowOff>144780</xdr:rowOff>
    </xdr:from>
    <xdr:to>
      <xdr:col>11</xdr:col>
      <xdr:colOff>411480</xdr:colOff>
      <xdr:row>35</xdr:row>
      <xdr:rowOff>129540</xdr:rowOff>
    </xdr:to>
    <xdr:pic>
      <xdr:nvPicPr>
        <xdr:cNvPr id="2" name="Picture 1" descr="https://blognhansu.net.vn/wp-content/uploads/2025/06/don-gia-san-xuat-tu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887980"/>
          <a:ext cx="6957060" cy="4008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16</xdr:row>
      <xdr:rowOff>160020</xdr:rowOff>
    </xdr:from>
    <xdr:to>
      <xdr:col>6</xdr:col>
      <xdr:colOff>308893</xdr:colOff>
      <xdr:row>25</xdr:row>
      <xdr:rowOff>107372</xdr:rowOff>
    </xdr:to>
    <xdr:pic>
      <xdr:nvPicPr>
        <xdr:cNvPr id="2" name="Picture 1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960" y="3101340"/>
          <a:ext cx="5216173" cy="159327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lognhansu.net.vn/2025/06/24/cach-tinh-luong-san-pham-cua-tung-ca-nhan-sang-luong-khoan-san-pham-theo-tap-the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tabSelected="1" workbookViewId="0">
      <selection activeCell="B3" sqref="B3"/>
    </sheetView>
  </sheetViews>
  <sheetFormatPr defaultRowHeight="14.4"/>
  <sheetData>
    <row r="2" spans="1:2">
      <c r="A2" t="s">
        <v>116</v>
      </c>
    </row>
    <row r="3" spans="1:2">
      <c r="B3" s="74" t="s">
        <v>115</v>
      </c>
    </row>
  </sheetData>
  <hyperlinks>
    <hyperlink ref="B3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26"/>
  <sheetViews>
    <sheetView zoomScale="110" workbookViewId="0">
      <selection activeCell="D25" sqref="D25"/>
    </sheetView>
  </sheetViews>
  <sheetFormatPr defaultColWidth="9" defaultRowHeight="14.4"/>
  <cols>
    <col min="1" max="1" width="9" style="17"/>
    <col min="2" max="6" width="6.77734375" style="17" customWidth="1"/>
    <col min="7" max="7" width="10.6640625" style="17" customWidth="1"/>
    <col min="8" max="8" width="10.109375" style="17" customWidth="1"/>
    <col min="9" max="9" width="4.44140625" style="17" bestFit="1" customWidth="1"/>
    <col min="10" max="10" width="14.44140625" style="21" bestFit="1" customWidth="1"/>
    <col min="11" max="11" width="7" style="21" customWidth="1"/>
    <col min="12" max="16384" width="9" style="17"/>
  </cols>
  <sheetData>
    <row r="1" spans="1:23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6"/>
      <c r="N1" s="16"/>
      <c r="O1" s="16"/>
      <c r="P1" s="16"/>
      <c r="Q1" s="16"/>
      <c r="R1" s="16"/>
      <c r="S1" s="16"/>
      <c r="T1" s="16"/>
    </row>
    <row r="2" spans="1:23" s="21" customFormat="1">
      <c r="A2" s="18" t="s">
        <v>41</v>
      </c>
      <c r="B2" s="19"/>
      <c r="C2" s="20" t="s">
        <v>55</v>
      </c>
      <c r="D2" s="17"/>
      <c r="E2" s="17"/>
      <c r="F2" s="17"/>
      <c r="G2" s="17"/>
      <c r="H2" s="17"/>
      <c r="I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s="21" customFormat="1">
      <c r="A3" s="22" t="s">
        <v>28</v>
      </c>
      <c r="B3" s="22" t="s">
        <v>43</v>
      </c>
      <c r="C3" s="22"/>
      <c r="D3" s="22"/>
      <c r="E3" s="22"/>
      <c r="F3" s="22"/>
      <c r="G3" s="25" t="s">
        <v>56</v>
      </c>
      <c r="H3" s="25" t="s">
        <v>95</v>
      </c>
      <c r="I3" s="22" t="s">
        <v>44</v>
      </c>
      <c r="J3" s="23" t="s">
        <v>45</v>
      </c>
      <c r="K3" s="38" t="s">
        <v>46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s="21" customFormat="1" ht="27" customHeight="1">
      <c r="A4" s="22"/>
      <c r="B4" s="26" t="s">
        <v>47</v>
      </c>
      <c r="C4" s="26" t="s">
        <v>48</v>
      </c>
      <c r="D4" s="26" t="s">
        <v>49</v>
      </c>
      <c r="E4" s="26" t="s">
        <v>50</v>
      </c>
      <c r="F4" s="26" t="s">
        <v>51</v>
      </c>
      <c r="G4" s="25"/>
      <c r="H4" s="25"/>
      <c r="I4" s="22"/>
      <c r="J4" s="23"/>
      <c r="K4" s="38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>
      <c r="A5" s="39">
        <v>45659</v>
      </c>
      <c r="B5" s="40"/>
      <c r="C5" s="41">
        <v>6</v>
      </c>
      <c r="D5" s="41"/>
      <c r="E5" s="41"/>
      <c r="F5" s="41"/>
      <c r="G5" s="40">
        <v>246000</v>
      </c>
      <c r="H5" s="40">
        <v>369000</v>
      </c>
      <c r="I5" s="42" t="s">
        <v>52</v>
      </c>
      <c r="J5" s="36" t="s">
        <v>57</v>
      </c>
      <c r="K5" s="36"/>
    </row>
    <row r="6" spans="1:23">
      <c r="A6" s="39">
        <v>45660</v>
      </c>
      <c r="B6" s="40"/>
      <c r="C6" s="41">
        <v>12</v>
      </c>
      <c r="D6" s="41"/>
      <c r="E6" s="41"/>
      <c r="F6" s="41"/>
      <c r="G6" s="40">
        <v>492000</v>
      </c>
      <c r="H6" s="40">
        <v>738000</v>
      </c>
      <c r="I6" s="42" t="s">
        <v>52</v>
      </c>
      <c r="J6" s="36" t="s">
        <v>107</v>
      </c>
      <c r="K6" s="36"/>
    </row>
    <row r="7" spans="1:23">
      <c r="A7" s="39">
        <v>45661</v>
      </c>
      <c r="B7" s="40"/>
      <c r="C7" s="67">
        <v>12</v>
      </c>
      <c r="D7" s="41"/>
      <c r="E7" s="41"/>
      <c r="F7" s="41"/>
      <c r="G7" s="40">
        <v>492000</v>
      </c>
      <c r="H7" s="40">
        <v>738000</v>
      </c>
      <c r="I7" s="42" t="s">
        <v>52</v>
      </c>
      <c r="J7" s="36" t="s">
        <v>107</v>
      </c>
      <c r="K7" s="36"/>
    </row>
    <row r="8" spans="1:23">
      <c r="A8" s="39">
        <v>45662</v>
      </c>
      <c r="B8" s="40"/>
      <c r="C8" s="67">
        <v>10</v>
      </c>
      <c r="D8" s="41"/>
      <c r="E8" s="41"/>
      <c r="F8" s="41"/>
      <c r="G8" s="40">
        <v>410000</v>
      </c>
      <c r="H8" s="40">
        <v>1230000</v>
      </c>
      <c r="I8" s="42" t="s">
        <v>52</v>
      </c>
      <c r="J8" s="36" t="s">
        <v>107</v>
      </c>
      <c r="K8" s="36"/>
    </row>
    <row r="9" spans="1:23">
      <c r="A9" s="39">
        <v>45663</v>
      </c>
      <c r="B9" s="40"/>
      <c r="C9" s="41">
        <v>12</v>
      </c>
      <c r="D9" s="41"/>
      <c r="E9" s="41"/>
      <c r="F9" s="41"/>
      <c r="G9" s="40">
        <v>492000</v>
      </c>
      <c r="H9" s="40">
        <v>738000</v>
      </c>
      <c r="I9" s="42" t="s">
        <v>52</v>
      </c>
      <c r="J9" s="36" t="s">
        <v>107</v>
      </c>
      <c r="K9" s="36"/>
    </row>
    <row r="10" spans="1:23">
      <c r="A10" s="39">
        <v>45664</v>
      </c>
      <c r="B10" s="40"/>
      <c r="C10" s="41">
        <v>12</v>
      </c>
      <c r="D10" s="41"/>
      <c r="E10" s="41"/>
      <c r="F10" s="41"/>
      <c r="G10" s="40">
        <v>492000</v>
      </c>
      <c r="H10" s="40">
        <v>738000</v>
      </c>
      <c r="I10" s="42" t="s">
        <v>52</v>
      </c>
      <c r="J10" s="36" t="s">
        <v>107</v>
      </c>
      <c r="K10" s="36"/>
    </row>
    <row r="11" spans="1:23">
      <c r="A11" s="39">
        <v>45665</v>
      </c>
      <c r="B11" s="40"/>
      <c r="C11" s="41">
        <v>12</v>
      </c>
      <c r="D11" s="41"/>
      <c r="E11" s="41"/>
      <c r="F11" s="41"/>
      <c r="G11" s="40">
        <v>492000</v>
      </c>
      <c r="H11" s="40">
        <v>738000</v>
      </c>
      <c r="I11" s="42" t="s">
        <v>52</v>
      </c>
      <c r="J11" s="36" t="s">
        <v>107</v>
      </c>
      <c r="K11" s="36"/>
    </row>
    <row r="12" spans="1:23">
      <c r="A12" s="39">
        <v>45666</v>
      </c>
      <c r="B12" s="40"/>
      <c r="C12" s="65">
        <v>12</v>
      </c>
      <c r="D12" s="65"/>
      <c r="E12" s="65"/>
      <c r="F12" s="65"/>
      <c r="G12" s="29">
        <v>492000</v>
      </c>
      <c r="H12" s="29">
        <v>738000</v>
      </c>
      <c r="I12" s="30" t="s">
        <v>52</v>
      </c>
      <c r="J12" s="32" t="s">
        <v>107</v>
      </c>
      <c r="K12" s="32"/>
    </row>
    <row r="13" spans="1:23">
      <c r="A13" s="39">
        <v>45667</v>
      </c>
      <c r="B13" s="40"/>
      <c r="C13" s="65">
        <v>12</v>
      </c>
      <c r="D13" s="65"/>
      <c r="E13" s="65"/>
      <c r="F13" s="65"/>
      <c r="G13" s="29">
        <v>492000</v>
      </c>
      <c r="H13" s="29">
        <v>738000</v>
      </c>
      <c r="I13" s="30" t="s">
        <v>52</v>
      </c>
      <c r="J13" s="32" t="s">
        <v>107</v>
      </c>
      <c r="K13" s="32"/>
    </row>
    <row r="14" spans="1:23">
      <c r="A14" s="28">
        <v>45668</v>
      </c>
      <c r="B14" s="40"/>
      <c r="C14" s="65">
        <v>12</v>
      </c>
      <c r="D14" s="65"/>
      <c r="E14" s="65"/>
      <c r="F14" s="65"/>
      <c r="G14" s="29">
        <v>492000</v>
      </c>
      <c r="H14" s="29">
        <v>738000</v>
      </c>
      <c r="I14" s="30" t="s">
        <v>52</v>
      </c>
      <c r="J14" s="32" t="s">
        <v>107</v>
      </c>
      <c r="K14" s="32"/>
      <c r="L14" s="16"/>
    </row>
    <row r="15" spans="1:23">
      <c r="A15" s="28">
        <v>45670</v>
      </c>
      <c r="B15" s="40"/>
      <c r="C15" s="65">
        <v>8</v>
      </c>
      <c r="D15" s="29"/>
      <c r="E15" s="29"/>
      <c r="F15" s="29"/>
      <c r="G15" s="29">
        <v>328000</v>
      </c>
      <c r="H15" s="29">
        <v>492000</v>
      </c>
      <c r="I15" s="30" t="s">
        <v>52</v>
      </c>
      <c r="J15" s="32" t="s">
        <v>108</v>
      </c>
      <c r="K15" s="32"/>
      <c r="L15" s="16"/>
    </row>
    <row r="16" spans="1:23" ht="15.75" customHeight="1">
      <c r="A16" s="39">
        <v>45671</v>
      </c>
      <c r="B16" s="40"/>
      <c r="C16" s="65">
        <v>8</v>
      </c>
      <c r="D16" s="65"/>
      <c r="E16" s="65"/>
      <c r="F16" s="65"/>
      <c r="G16" s="29">
        <v>328000</v>
      </c>
      <c r="H16" s="29">
        <v>492000</v>
      </c>
      <c r="I16" s="30" t="s">
        <v>52</v>
      </c>
      <c r="J16" s="32" t="s">
        <v>108</v>
      </c>
      <c r="K16" s="32"/>
    </row>
    <row r="17" spans="1:12">
      <c r="A17" s="39">
        <v>45672</v>
      </c>
      <c r="B17" s="40"/>
      <c r="C17" s="65">
        <v>12</v>
      </c>
      <c r="D17" s="65"/>
      <c r="E17" s="65"/>
      <c r="F17" s="65"/>
      <c r="G17" s="29">
        <v>492000</v>
      </c>
      <c r="H17" s="29">
        <v>738000</v>
      </c>
      <c r="I17" s="30" t="s">
        <v>52</v>
      </c>
      <c r="J17" s="32" t="s">
        <v>109</v>
      </c>
      <c r="K17" s="32"/>
    </row>
    <row r="18" spans="1:12">
      <c r="A18" s="39">
        <v>45673</v>
      </c>
      <c r="B18" s="40"/>
      <c r="C18" s="65">
        <v>20</v>
      </c>
      <c r="D18" s="65"/>
      <c r="E18" s="65"/>
      <c r="F18" s="65"/>
      <c r="G18" s="29">
        <v>820000</v>
      </c>
      <c r="H18" s="29">
        <v>1230000</v>
      </c>
      <c r="I18" s="30" t="s">
        <v>52</v>
      </c>
      <c r="J18" s="32" t="s">
        <v>110</v>
      </c>
      <c r="K18" s="32"/>
    </row>
    <row r="19" spans="1:12">
      <c r="A19" s="39">
        <v>45674</v>
      </c>
      <c r="B19" s="40"/>
      <c r="C19" s="65">
        <v>12</v>
      </c>
      <c r="D19" s="65"/>
      <c r="E19" s="65"/>
      <c r="F19" s="65"/>
      <c r="G19" s="29">
        <v>492000</v>
      </c>
      <c r="H19" s="29">
        <v>738000</v>
      </c>
      <c r="I19" s="30" t="s">
        <v>52</v>
      </c>
      <c r="J19" s="32" t="s">
        <v>109</v>
      </c>
      <c r="K19" s="32"/>
    </row>
    <row r="20" spans="1:12">
      <c r="A20" s="39">
        <v>45675</v>
      </c>
      <c r="B20" s="40"/>
      <c r="C20" s="65">
        <v>12</v>
      </c>
      <c r="D20" s="65"/>
      <c r="E20" s="65"/>
      <c r="F20" s="65"/>
      <c r="G20" s="29">
        <v>492000</v>
      </c>
      <c r="H20" s="29">
        <v>492000</v>
      </c>
      <c r="I20" s="30" t="s">
        <v>52</v>
      </c>
      <c r="J20" s="32" t="s">
        <v>109</v>
      </c>
      <c r="K20" s="32"/>
    </row>
    <row r="21" spans="1:12">
      <c r="A21" s="39">
        <v>45677</v>
      </c>
      <c r="B21" s="40"/>
      <c r="C21" s="68">
        <v>12</v>
      </c>
      <c r="D21" s="65"/>
      <c r="E21" s="65"/>
      <c r="F21" s="65"/>
      <c r="G21" s="29">
        <v>492000</v>
      </c>
      <c r="H21" s="29">
        <v>738000</v>
      </c>
      <c r="I21" s="30" t="s">
        <v>52</v>
      </c>
      <c r="J21" s="32" t="s">
        <v>109</v>
      </c>
      <c r="K21" s="32"/>
    </row>
    <row r="22" spans="1:12">
      <c r="A22" s="28">
        <v>45678</v>
      </c>
      <c r="B22" s="40"/>
      <c r="C22" s="65">
        <v>16</v>
      </c>
      <c r="D22" s="65"/>
      <c r="E22" s="65"/>
      <c r="F22" s="65"/>
      <c r="G22" s="29">
        <v>656000</v>
      </c>
      <c r="H22" s="29">
        <v>984000</v>
      </c>
      <c r="I22" s="30" t="s">
        <v>52</v>
      </c>
      <c r="J22" s="32" t="s">
        <v>111</v>
      </c>
      <c r="K22" s="32"/>
      <c r="L22" s="16"/>
    </row>
    <row r="23" spans="1:12">
      <c r="A23" s="28">
        <v>45679</v>
      </c>
      <c r="B23" s="40"/>
      <c r="C23" s="65">
        <v>16</v>
      </c>
      <c r="D23" s="29"/>
      <c r="E23" s="29"/>
      <c r="F23" s="29"/>
      <c r="G23" s="29">
        <v>656000</v>
      </c>
      <c r="H23" s="29">
        <v>984000</v>
      </c>
      <c r="I23" s="30" t="s">
        <v>52</v>
      </c>
      <c r="J23" s="32" t="s">
        <v>111</v>
      </c>
      <c r="K23" s="32"/>
      <c r="L23" s="16"/>
    </row>
    <row r="24" spans="1:12" ht="15.75" customHeight="1">
      <c r="A24" s="39">
        <v>45680</v>
      </c>
      <c r="B24" s="40"/>
      <c r="C24" s="65">
        <v>20</v>
      </c>
      <c r="D24" s="65"/>
      <c r="E24" s="65"/>
      <c r="F24" s="65"/>
      <c r="G24" s="29">
        <v>820000</v>
      </c>
      <c r="H24" s="29">
        <v>1230000</v>
      </c>
      <c r="I24" s="30" t="s">
        <v>52</v>
      </c>
      <c r="J24" s="32" t="s">
        <v>106</v>
      </c>
      <c r="K24" s="32"/>
    </row>
    <row r="25" spans="1:12">
      <c r="A25" s="43" t="s">
        <v>54</v>
      </c>
      <c r="B25" s="44"/>
      <c r="C25" s="34"/>
      <c r="D25" s="34"/>
      <c r="E25" s="34"/>
      <c r="F25" s="34"/>
      <c r="G25" s="34"/>
      <c r="H25" s="34">
        <f>SUM(H5:H24)</f>
        <v>15621000</v>
      </c>
      <c r="I25" s="35"/>
      <c r="J25" s="45"/>
      <c r="K25" s="45"/>
    </row>
    <row r="26" spans="1:12">
      <c r="B26" s="37"/>
      <c r="C26" s="37"/>
      <c r="D26" s="37"/>
      <c r="E26" s="37"/>
      <c r="F26" s="37"/>
      <c r="G26" s="37"/>
      <c r="H26" s="37"/>
    </row>
  </sheetData>
  <mergeCells count="8">
    <mergeCell ref="A1:K1"/>
    <mergeCell ref="A3:A4"/>
    <mergeCell ref="B3:F3"/>
    <mergeCell ref="G3:G4"/>
    <mergeCell ref="H3:H4"/>
    <mergeCell ref="I3:I4"/>
    <mergeCell ref="J3:J4"/>
    <mergeCell ref="K3:K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15"/>
  <sheetViews>
    <sheetView zoomScale="110" workbookViewId="0">
      <selection activeCell="D25" sqref="D25"/>
    </sheetView>
  </sheetViews>
  <sheetFormatPr defaultColWidth="9" defaultRowHeight="14.4"/>
  <cols>
    <col min="1" max="1" width="9" style="17"/>
    <col min="2" max="6" width="6.44140625" style="17" customWidth="1"/>
    <col min="7" max="7" width="10.109375" style="17" bestFit="1" customWidth="1"/>
    <col min="8" max="8" width="9.33203125" style="17" bestFit="1" customWidth="1"/>
    <col min="9" max="9" width="4.44140625" style="17" bestFit="1" customWidth="1"/>
    <col min="10" max="10" width="17.33203125" style="21" bestFit="1" customWidth="1"/>
    <col min="11" max="11" width="7.33203125" style="21" customWidth="1"/>
    <col min="12" max="12" width="10.33203125" style="21" customWidth="1"/>
    <col min="13" max="13" width="19.5546875" style="17" customWidth="1"/>
    <col min="14" max="14" width="12.109375" style="17" customWidth="1"/>
    <col min="15" max="15" width="10.109375" style="17" customWidth="1"/>
    <col min="16" max="16" width="12.109375" style="17" customWidth="1"/>
    <col min="17" max="17" width="10.109375" style="17" bestFit="1" customWidth="1"/>
    <col min="18" max="18" width="9" style="17"/>
    <col min="19" max="19" width="12.5546875" style="17" bestFit="1" customWidth="1"/>
    <col min="20" max="16384" width="9" style="17"/>
  </cols>
  <sheetData>
    <row r="1" spans="1:23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6"/>
      <c r="N1" s="16"/>
      <c r="O1" s="16"/>
      <c r="P1" s="16"/>
      <c r="Q1" s="16"/>
      <c r="R1" s="16"/>
      <c r="S1" s="16"/>
      <c r="T1" s="16"/>
    </row>
    <row r="2" spans="1:23" s="21" customFormat="1">
      <c r="A2" s="18" t="s">
        <v>41</v>
      </c>
      <c r="B2" s="19"/>
      <c r="C2" s="20" t="s">
        <v>58</v>
      </c>
      <c r="D2" s="17"/>
      <c r="E2" s="17"/>
      <c r="F2" s="17"/>
      <c r="G2" s="17"/>
      <c r="H2" s="17"/>
      <c r="I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s="21" customFormat="1">
      <c r="A3" s="22" t="s">
        <v>28</v>
      </c>
      <c r="B3" s="22" t="s">
        <v>43</v>
      </c>
      <c r="C3" s="22"/>
      <c r="D3" s="22"/>
      <c r="E3" s="22"/>
      <c r="F3" s="22"/>
      <c r="G3" s="25" t="s">
        <v>56</v>
      </c>
      <c r="H3" s="25" t="s">
        <v>95</v>
      </c>
      <c r="I3" s="22" t="s">
        <v>44</v>
      </c>
      <c r="J3" s="23" t="s">
        <v>45</v>
      </c>
      <c r="K3" s="38" t="s">
        <v>46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s="21" customFormat="1" ht="27" customHeight="1">
      <c r="A4" s="22"/>
      <c r="B4" s="26" t="s">
        <v>47</v>
      </c>
      <c r="C4" s="26" t="s">
        <v>48</v>
      </c>
      <c r="D4" s="26" t="s">
        <v>49</v>
      </c>
      <c r="E4" s="26" t="s">
        <v>50</v>
      </c>
      <c r="F4" s="26" t="s">
        <v>51</v>
      </c>
      <c r="G4" s="25"/>
      <c r="H4" s="25"/>
      <c r="I4" s="22"/>
      <c r="J4" s="23"/>
      <c r="K4" s="38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ht="15.75" customHeight="1">
      <c r="A5" s="39">
        <v>45659</v>
      </c>
      <c r="B5" s="41"/>
      <c r="C5" s="41"/>
      <c r="D5" s="41"/>
      <c r="E5" s="41"/>
      <c r="F5" s="41"/>
      <c r="G5" s="40">
        <v>0</v>
      </c>
      <c r="H5" s="40">
        <v>0</v>
      </c>
      <c r="I5" s="42" t="s">
        <v>59</v>
      </c>
      <c r="J5" s="36"/>
      <c r="K5" s="36"/>
      <c r="M5" s="47"/>
      <c r="O5" s="48"/>
    </row>
    <row r="6" spans="1:23">
      <c r="A6" s="39">
        <v>45660</v>
      </c>
      <c r="B6" s="41"/>
      <c r="C6" s="41"/>
      <c r="D6" s="41"/>
      <c r="E6" s="41"/>
      <c r="F6" s="41"/>
      <c r="G6" s="40">
        <v>0</v>
      </c>
      <c r="H6" s="40">
        <v>0</v>
      </c>
      <c r="I6" s="42" t="s">
        <v>59</v>
      </c>
      <c r="J6" s="36"/>
      <c r="K6" s="36"/>
    </row>
    <row r="7" spans="1:23">
      <c r="A7" s="39">
        <v>45661</v>
      </c>
      <c r="B7" s="41"/>
      <c r="C7" s="41"/>
      <c r="D7" s="41"/>
      <c r="E7" s="41"/>
      <c r="F7" s="41"/>
      <c r="G7" s="40">
        <v>0</v>
      </c>
      <c r="H7" s="40">
        <v>0</v>
      </c>
      <c r="I7" s="42" t="s">
        <v>59</v>
      </c>
      <c r="J7" s="36"/>
      <c r="K7" s="36"/>
    </row>
    <row r="8" spans="1:23">
      <c r="A8" s="28">
        <v>45668</v>
      </c>
      <c r="B8" s="39"/>
      <c r="C8" s="41"/>
      <c r="D8" s="41"/>
      <c r="E8" s="41"/>
      <c r="F8" s="41"/>
      <c r="G8" s="40">
        <v>0</v>
      </c>
      <c r="H8" s="40">
        <v>0</v>
      </c>
      <c r="I8" s="42" t="s">
        <v>59</v>
      </c>
      <c r="J8" s="69" t="s">
        <v>112</v>
      </c>
      <c r="K8" s="36"/>
      <c r="M8" s="47"/>
    </row>
    <row r="9" spans="1:23">
      <c r="A9" s="39">
        <v>45670</v>
      </c>
      <c r="B9" s="41"/>
      <c r="C9" s="41"/>
      <c r="D9" s="41"/>
      <c r="E9" s="41"/>
      <c r="F9" s="41"/>
      <c r="G9" s="40">
        <v>0</v>
      </c>
      <c r="H9" s="40">
        <v>0</v>
      </c>
      <c r="I9" s="42" t="s">
        <v>59</v>
      </c>
      <c r="J9" s="36" t="s">
        <v>113</v>
      </c>
      <c r="K9" s="36"/>
      <c r="M9" s="47"/>
    </row>
    <row r="10" spans="1:23">
      <c r="A10" s="39">
        <v>45671</v>
      </c>
      <c r="B10" s="41"/>
      <c r="C10" s="41"/>
      <c r="D10" s="41"/>
      <c r="E10" s="41"/>
      <c r="F10" s="41"/>
      <c r="G10" s="40">
        <v>0</v>
      </c>
      <c r="H10" s="40">
        <v>0</v>
      </c>
      <c r="I10" s="42" t="s">
        <v>59</v>
      </c>
      <c r="J10" s="36" t="s">
        <v>113</v>
      </c>
      <c r="K10" s="36"/>
      <c r="M10" s="70"/>
    </row>
    <row r="11" spans="1:23">
      <c r="A11" s="39">
        <v>45672</v>
      </c>
      <c r="B11" s="41"/>
      <c r="C11" s="41"/>
      <c r="D11" s="41"/>
      <c r="E11" s="41"/>
      <c r="F11" s="41"/>
      <c r="G11" s="40">
        <v>0</v>
      </c>
      <c r="H11" s="40">
        <v>0</v>
      </c>
      <c r="I11" s="42" t="s">
        <v>59</v>
      </c>
      <c r="J11" s="36" t="s">
        <v>113</v>
      </c>
      <c r="K11" s="36"/>
      <c r="M11" s="47"/>
    </row>
    <row r="12" spans="1:23">
      <c r="A12" s="39">
        <v>45673</v>
      </c>
      <c r="B12" s="41"/>
      <c r="C12" s="41"/>
      <c r="D12" s="41"/>
      <c r="E12" s="41"/>
      <c r="F12" s="41"/>
      <c r="G12" s="40">
        <v>0</v>
      </c>
      <c r="H12" s="40">
        <v>0</v>
      </c>
      <c r="I12" s="42" t="s">
        <v>59</v>
      </c>
      <c r="J12" s="36" t="s">
        <v>113</v>
      </c>
      <c r="K12" s="36"/>
      <c r="M12" s="47"/>
    </row>
    <row r="13" spans="1:23">
      <c r="A13" s="39">
        <v>45674</v>
      </c>
      <c r="B13" s="41"/>
      <c r="C13" s="41"/>
      <c r="D13" s="41"/>
      <c r="E13" s="41"/>
      <c r="F13" s="41"/>
      <c r="G13" s="40">
        <v>0</v>
      </c>
      <c r="H13" s="40">
        <v>0</v>
      </c>
      <c r="I13" s="42" t="s">
        <v>59</v>
      </c>
      <c r="J13" s="36" t="s">
        <v>113</v>
      </c>
      <c r="K13" s="36"/>
      <c r="M13" s="47"/>
    </row>
    <row r="14" spans="1:23" ht="28.8">
      <c r="A14" s="39">
        <v>45677</v>
      </c>
      <c r="B14" s="41"/>
      <c r="C14" s="41"/>
      <c r="D14" s="41"/>
      <c r="E14" s="41"/>
      <c r="F14" s="41"/>
      <c r="G14" s="40">
        <v>0</v>
      </c>
      <c r="H14" s="40">
        <v>0</v>
      </c>
      <c r="I14" s="42" t="s">
        <v>59</v>
      </c>
      <c r="J14" s="71" t="s">
        <v>114</v>
      </c>
      <c r="K14" s="36"/>
      <c r="M14" s="47"/>
      <c r="O14" s="48"/>
    </row>
    <row r="15" spans="1:23">
      <c r="A15" s="33" t="s">
        <v>54</v>
      </c>
      <c r="B15" s="49"/>
      <c r="C15" s="49"/>
      <c r="D15" s="49"/>
      <c r="E15" s="49"/>
      <c r="F15" s="49"/>
      <c r="G15" s="72">
        <v>0</v>
      </c>
      <c r="H15" s="72">
        <v>0</v>
      </c>
      <c r="I15" s="46"/>
      <c r="J15" s="50"/>
      <c r="K15" s="50"/>
      <c r="L15" s="73"/>
    </row>
  </sheetData>
  <mergeCells count="8">
    <mergeCell ref="A1:K1"/>
    <mergeCell ref="A3:A4"/>
    <mergeCell ref="B3:F3"/>
    <mergeCell ref="G3:G4"/>
    <mergeCell ref="H3:H4"/>
    <mergeCell ref="I3:I4"/>
    <mergeCell ref="J3:J4"/>
    <mergeCell ref="K3:K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8"/>
  <sheetViews>
    <sheetView workbookViewId="0">
      <selection activeCell="P17" sqref="P17"/>
    </sheetView>
  </sheetViews>
  <sheetFormatPr defaultRowHeight="14.4"/>
  <cols>
    <col min="1" max="1" width="3" bestFit="1" customWidth="1"/>
    <col min="3" max="3" width="16.109375" customWidth="1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5" ht="43.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3"/>
    </row>
    <row r="4" spans="1: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5" t="s">
        <v>12</v>
      </c>
    </row>
    <row r="5" spans="1:15">
      <c r="A5" s="6">
        <v>5</v>
      </c>
      <c r="B5" s="7" t="s">
        <v>13</v>
      </c>
      <c r="C5" s="7" t="s">
        <v>14</v>
      </c>
      <c r="D5" s="6">
        <v>689</v>
      </c>
      <c r="E5" s="6">
        <v>360</v>
      </c>
      <c r="F5" s="8">
        <v>248040</v>
      </c>
      <c r="G5" s="6">
        <v>2</v>
      </c>
      <c r="H5" s="6">
        <v>1</v>
      </c>
      <c r="I5" s="6">
        <v>3.8</v>
      </c>
      <c r="J5" s="6"/>
      <c r="K5" s="6"/>
      <c r="L5" s="6"/>
      <c r="O5" s="9" t="s">
        <v>15</v>
      </c>
    </row>
    <row r="6" spans="1:15">
      <c r="A6" s="6">
        <v>10</v>
      </c>
      <c r="B6" s="7" t="s">
        <v>16</v>
      </c>
      <c r="C6" s="7" t="s">
        <v>17</v>
      </c>
      <c r="D6" s="6">
        <v>880</v>
      </c>
      <c r="E6" s="6">
        <v>785.5</v>
      </c>
      <c r="F6" s="8">
        <v>691240</v>
      </c>
      <c r="G6" s="6">
        <v>1</v>
      </c>
      <c r="H6" s="6">
        <v>0</v>
      </c>
      <c r="I6" s="6">
        <v>1.4</v>
      </c>
      <c r="J6" s="6"/>
      <c r="K6" s="6"/>
      <c r="L6" s="6"/>
      <c r="O6" s="9" t="s">
        <v>18</v>
      </c>
    </row>
    <row r="8" spans="1:15">
      <c r="O8" s="9" t="s">
        <v>19</v>
      </c>
    </row>
  </sheetData>
  <mergeCells count="1">
    <mergeCell ref="A1:K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16"/>
  <sheetViews>
    <sheetView workbookViewId="0">
      <selection activeCell="D25" sqref="D25"/>
    </sheetView>
  </sheetViews>
  <sheetFormatPr defaultRowHeight="14.4"/>
  <sheetData>
    <row r="1" spans="1:8">
      <c r="A1" s="1" t="s">
        <v>20</v>
      </c>
      <c r="B1" s="1"/>
      <c r="C1" s="1"/>
      <c r="D1" s="1"/>
      <c r="E1" s="1"/>
      <c r="F1" s="1"/>
      <c r="G1" s="1"/>
      <c r="H1" s="1"/>
    </row>
    <row r="3" spans="1:8" ht="28.8">
      <c r="A3" s="10" t="s">
        <v>21</v>
      </c>
      <c r="B3" s="10" t="s">
        <v>22</v>
      </c>
      <c r="C3" s="10" t="s">
        <v>23</v>
      </c>
      <c r="D3" s="10" t="s">
        <v>24</v>
      </c>
      <c r="E3" s="10" t="s">
        <v>25</v>
      </c>
      <c r="F3" s="10" t="s">
        <v>26</v>
      </c>
      <c r="G3" s="10" t="s">
        <v>27</v>
      </c>
      <c r="H3" s="10" t="s">
        <v>28</v>
      </c>
    </row>
    <row r="4" spans="1:8">
      <c r="A4" s="7" t="s">
        <v>29</v>
      </c>
      <c r="B4" s="6"/>
      <c r="C4" s="6"/>
      <c r="D4" s="6"/>
      <c r="E4" s="6"/>
      <c r="F4" s="6"/>
      <c r="G4" s="6"/>
      <c r="H4" s="6"/>
    </row>
    <row r="5" spans="1:8">
      <c r="A5" s="6"/>
      <c r="B5" s="6">
        <v>1</v>
      </c>
      <c r="C5" s="6">
        <v>260</v>
      </c>
      <c r="D5" s="6"/>
      <c r="E5" s="11">
        <v>1</v>
      </c>
      <c r="F5" s="11">
        <v>430.5</v>
      </c>
      <c r="G5" s="6"/>
      <c r="H5" s="12">
        <v>45659</v>
      </c>
    </row>
    <row r="6" spans="1:8">
      <c r="A6" s="6"/>
      <c r="B6" s="6">
        <v>11</v>
      </c>
      <c r="C6" s="6">
        <v>200</v>
      </c>
      <c r="D6" s="6"/>
      <c r="E6" s="11"/>
      <c r="F6" s="11"/>
      <c r="G6" s="6"/>
      <c r="H6" s="12">
        <v>45659</v>
      </c>
    </row>
    <row r="7" spans="1:8">
      <c r="A7" s="6"/>
      <c r="B7" s="6">
        <v>12</v>
      </c>
      <c r="C7" s="6">
        <v>270</v>
      </c>
      <c r="D7" s="6"/>
      <c r="E7" s="11"/>
      <c r="F7" s="11"/>
      <c r="G7" s="6"/>
      <c r="H7" s="12">
        <v>45659</v>
      </c>
    </row>
    <row r="8" spans="1:8">
      <c r="A8" s="6"/>
      <c r="B8" s="6">
        <v>16</v>
      </c>
      <c r="C8" s="6">
        <v>270</v>
      </c>
      <c r="D8" s="6"/>
      <c r="E8" s="11"/>
      <c r="F8" s="11"/>
      <c r="G8" s="6"/>
      <c r="H8" s="12">
        <v>45659</v>
      </c>
    </row>
    <row r="9" spans="1:8">
      <c r="A9" s="7" t="s">
        <v>30</v>
      </c>
      <c r="B9" s="6"/>
      <c r="C9" s="6"/>
      <c r="D9" s="6"/>
      <c r="E9" s="13"/>
      <c r="F9" s="13"/>
      <c r="G9" s="6"/>
      <c r="H9" s="12"/>
    </row>
    <row r="10" spans="1:8">
      <c r="A10" s="6"/>
      <c r="B10" s="7" t="s">
        <v>31</v>
      </c>
      <c r="C10" s="6">
        <v>360</v>
      </c>
      <c r="D10" s="6">
        <v>6</v>
      </c>
      <c r="E10" s="11">
        <v>3</v>
      </c>
      <c r="F10" s="11">
        <v>918</v>
      </c>
      <c r="G10" s="6" t="s">
        <v>32</v>
      </c>
      <c r="H10" s="12">
        <v>45659</v>
      </c>
    </row>
    <row r="11" spans="1:8">
      <c r="A11" s="6"/>
      <c r="B11" s="7" t="s">
        <v>33</v>
      </c>
      <c r="C11" s="6">
        <v>380</v>
      </c>
      <c r="D11" s="6"/>
      <c r="E11" s="11"/>
      <c r="F11" s="11"/>
      <c r="G11" s="6"/>
      <c r="H11" s="12">
        <v>45659</v>
      </c>
    </row>
    <row r="12" spans="1:8">
      <c r="A12" s="6"/>
      <c r="B12" s="7" t="s">
        <v>34</v>
      </c>
      <c r="C12" s="6">
        <v>615</v>
      </c>
      <c r="D12" s="6"/>
      <c r="E12" s="11"/>
      <c r="F12" s="11"/>
      <c r="G12" s="6"/>
      <c r="H12" s="12">
        <v>45659</v>
      </c>
    </row>
    <row r="13" spans="1:8">
      <c r="A13" s="6"/>
      <c r="B13" s="7" t="s">
        <v>35</v>
      </c>
      <c r="C13" s="6">
        <v>280</v>
      </c>
      <c r="D13" s="6"/>
      <c r="E13" s="11"/>
      <c r="F13" s="11">
        <v>492</v>
      </c>
      <c r="G13" s="6"/>
      <c r="H13" s="12">
        <v>45659</v>
      </c>
    </row>
    <row r="14" spans="1:8">
      <c r="A14" s="6"/>
      <c r="B14" s="7" t="s">
        <v>36</v>
      </c>
      <c r="C14" s="6">
        <v>410</v>
      </c>
      <c r="D14" s="6"/>
      <c r="E14" s="11"/>
      <c r="F14" s="11"/>
      <c r="G14" s="6"/>
      <c r="H14" s="12">
        <v>45659</v>
      </c>
    </row>
    <row r="15" spans="1:8">
      <c r="A15" s="7" t="s">
        <v>37</v>
      </c>
      <c r="B15" s="6"/>
      <c r="C15" s="6"/>
      <c r="D15" s="6"/>
      <c r="E15" s="13"/>
      <c r="F15" s="13"/>
      <c r="G15" s="6"/>
      <c r="H15" s="12"/>
    </row>
    <row r="16" spans="1:8">
      <c r="A16" s="6"/>
      <c r="B16" s="7" t="s">
        <v>38</v>
      </c>
      <c r="C16" s="6">
        <v>785.5</v>
      </c>
      <c r="D16" s="6">
        <v>1</v>
      </c>
      <c r="E16" s="13">
        <v>2</v>
      </c>
      <c r="F16" s="13">
        <v>691.25</v>
      </c>
      <c r="G16" s="6" t="s">
        <v>39</v>
      </c>
      <c r="H16" s="12">
        <v>45659</v>
      </c>
    </row>
  </sheetData>
  <mergeCells count="6">
    <mergeCell ref="A1:H1"/>
    <mergeCell ref="E5:E8"/>
    <mergeCell ref="F5:F8"/>
    <mergeCell ref="E10:E14"/>
    <mergeCell ref="F10:F12"/>
    <mergeCell ref="F13:F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U6"/>
  <sheetViews>
    <sheetView zoomScale="110" workbookViewId="0">
      <selection activeCell="D25" sqref="D25"/>
    </sheetView>
  </sheetViews>
  <sheetFormatPr defaultColWidth="9" defaultRowHeight="14.4"/>
  <cols>
    <col min="1" max="1" width="9" style="17"/>
    <col min="2" max="6" width="5.77734375" style="17" customWidth="1"/>
    <col min="7" max="7" width="4.44140625" style="17" bestFit="1" customWidth="1"/>
    <col min="8" max="8" width="9.77734375" style="21" bestFit="1" customWidth="1"/>
    <col min="9" max="9" width="7.5546875" style="21" customWidth="1"/>
    <col min="10" max="10" width="12.5546875" style="21" bestFit="1" customWidth="1"/>
    <col min="11" max="11" width="19.5546875" style="17" customWidth="1"/>
    <col min="12" max="12" width="12.109375" style="17" customWidth="1"/>
    <col min="13" max="13" width="10.109375" style="17" customWidth="1"/>
    <col min="14" max="14" width="12.109375" style="17" customWidth="1"/>
    <col min="15" max="15" width="10.109375" style="17" bestFit="1" customWidth="1"/>
    <col min="16" max="16" width="9" style="17"/>
    <col min="17" max="17" width="12.5546875" style="17" bestFit="1" customWidth="1"/>
    <col min="18" max="16384" width="9" style="17"/>
  </cols>
  <sheetData>
    <row r="1" spans="1:21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5"/>
      <c r="K1" s="16"/>
      <c r="L1" s="16"/>
      <c r="M1" s="16"/>
      <c r="N1" s="16"/>
      <c r="O1" s="16"/>
      <c r="P1" s="16"/>
      <c r="Q1" s="16"/>
      <c r="R1" s="16"/>
    </row>
    <row r="2" spans="1:21" s="21" customFormat="1">
      <c r="A2" s="18" t="s">
        <v>41</v>
      </c>
      <c r="B2" s="19"/>
      <c r="C2" s="20" t="s">
        <v>42</v>
      </c>
      <c r="D2" s="17"/>
      <c r="E2" s="17"/>
      <c r="F2" s="17"/>
      <c r="G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s="21" customFormat="1">
      <c r="A3" s="22" t="s">
        <v>28</v>
      </c>
      <c r="B3" s="22" t="s">
        <v>43</v>
      </c>
      <c r="C3" s="22"/>
      <c r="D3" s="22"/>
      <c r="E3" s="22"/>
      <c r="F3" s="22"/>
      <c r="G3" s="22" t="s">
        <v>44</v>
      </c>
      <c r="H3" s="23" t="s">
        <v>45</v>
      </c>
      <c r="I3" s="24" t="s">
        <v>46</v>
      </c>
      <c r="J3" s="25" t="s">
        <v>6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1" customFormat="1" ht="27" customHeight="1">
      <c r="A4" s="22"/>
      <c r="B4" s="26" t="s">
        <v>47</v>
      </c>
      <c r="C4" s="26" t="s">
        <v>48</v>
      </c>
      <c r="D4" s="26" t="s">
        <v>49</v>
      </c>
      <c r="E4" s="26" t="s">
        <v>50</v>
      </c>
      <c r="F4" s="26" t="s">
        <v>51</v>
      </c>
      <c r="G4" s="22"/>
      <c r="H4" s="23"/>
      <c r="I4" s="27"/>
      <c r="J4" s="25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s="21" customFormat="1">
      <c r="A5" s="28">
        <v>45659</v>
      </c>
      <c r="B5" s="29"/>
      <c r="C5" s="29">
        <v>1</v>
      </c>
      <c r="D5" s="29"/>
      <c r="E5" s="29"/>
      <c r="F5" s="29"/>
      <c r="G5" s="30" t="s">
        <v>52</v>
      </c>
      <c r="H5" s="31" t="s">
        <v>53</v>
      </c>
      <c r="I5" s="32"/>
      <c r="J5" s="8">
        <f>C5/'PA2 Ca SX'!D16*'PA2 CS luong tap the'!F6</f>
        <v>691240</v>
      </c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1">
      <c r="A6" s="33" t="s">
        <v>54</v>
      </c>
      <c r="B6" s="34"/>
      <c r="C6" s="34"/>
      <c r="D6" s="34"/>
      <c r="E6" s="34"/>
      <c r="F6" s="34"/>
      <c r="G6" s="35"/>
      <c r="H6" s="35"/>
      <c r="I6" s="32"/>
      <c r="J6" s="36"/>
      <c r="M6" s="37"/>
    </row>
  </sheetData>
  <mergeCells count="7">
    <mergeCell ref="J3:J4"/>
    <mergeCell ref="A1:I1"/>
    <mergeCell ref="A3:A4"/>
    <mergeCell ref="B3:F3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U7"/>
  <sheetViews>
    <sheetView zoomScale="110" workbookViewId="0">
      <selection activeCell="D25" sqref="D25"/>
    </sheetView>
  </sheetViews>
  <sheetFormatPr defaultColWidth="9" defaultRowHeight="14.4"/>
  <cols>
    <col min="1" max="1" width="9" style="17"/>
    <col min="2" max="6" width="6.77734375" style="17" customWidth="1"/>
    <col min="7" max="7" width="4.44140625" style="17" bestFit="1" customWidth="1"/>
    <col min="8" max="8" width="14.44140625" style="21" bestFit="1" customWidth="1"/>
    <col min="9" max="9" width="7" style="21" customWidth="1"/>
    <col min="10" max="16384" width="9" style="17"/>
  </cols>
  <sheetData>
    <row r="1" spans="1:21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5"/>
      <c r="K1" s="16"/>
      <c r="L1" s="16"/>
      <c r="M1" s="16"/>
      <c r="N1" s="16"/>
      <c r="O1" s="16"/>
      <c r="P1" s="16"/>
      <c r="Q1" s="16"/>
      <c r="R1" s="16"/>
    </row>
    <row r="2" spans="1:21" s="21" customFormat="1">
      <c r="A2" s="18" t="s">
        <v>41</v>
      </c>
      <c r="B2" s="19"/>
      <c r="C2" s="20" t="s">
        <v>55</v>
      </c>
      <c r="D2" s="17"/>
      <c r="E2" s="17"/>
      <c r="F2" s="17"/>
      <c r="G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s="21" customFormat="1">
      <c r="A3" s="22" t="s">
        <v>28</v>
      </c>
      <c r="B3" s="22" t="s">
        <v>43</v>
      </c>
      <c r="C3" s="22"/>
      <c r="D3" s="22"/>
      <c r="E3" s="22"/>
      <c r="F3" s="22"/>
      <c r="G3" s="22" t="s">
        <v>44</v>
      </c>
      <c r="H3" s="23" t="s">
        <v>45</v>
      </c>
      <c r="I3" s="38" t="s">
        <v>46</v>
      </c>
      <c r="J3" s="25" t="s">
        <v>56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1" customFormat="1" ht="27" customHeight="1">
      <c r="A4" s="22"/>
      <c r="B4" s="26" t="s">
        <v>47</v>
      </c>
      <c r="C4" s="26" t="s">
        <v>48</v>
      </c>
      <c r="D4" s="26" t="s">
        <v>49</v>
      </c>
      <c r="E4" s="26" t="s">
        <v>50</v>
      </c>
      <c r="F4" s="26" t="s">
        <v>51</v>
      </c>
      <c r="G4" s="22"/>
      <c r="H4" s="23"/>
      <c r="I4" s="38"/>
      <c r="J4" s="25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>
      <c r="A5" s="39">
        <v>45659</v>
      </c>
      <c r="B5" s="40"/>
      <c r="C5" s="41">
        <v>6</v>
      </c>
      <c r="D5" s="41"/>
      <c r="E5" s="41"/>
      <c r="F5" s="41"/>
      <c r="G5" s="42" t="s">
        <v>52</v>
      </c>
      <c r="H5" s="36" t="s">
        <v>57</v>
      </c>
      <c r="I5" s="36"/>
      <c r="J5" s="8">
        <f>C5/'PA2 Ca SX'!D10*'PA2 CS luong tap the'!F5</f>
        <v>248040</v>
      </c>
    </row>
    <row r="6" spans="1:21">
      <c r="A6" s="43" t="s">
        <v>54</v>
      </c>
      <c r="B6" s="44"/>
      <c r="C6" s="34"/>
      <c r="D6" s="34"/>
      <c r="E6" s="34"/>
      <c r="F6" s="34"/>
      <c r="G6" s="35"/>
      <c r="H6" s="45"/>
      <c r="I6" s="45"/>
      <c r="J6" s="46"/>
    </row>
    <row r="7" spans="1:21">
      <c r="B7" s="37"/>
      <c r="C7" s="37"/>
      <c r="D7" s="37"/>
      <c r="E7" s="37"/>
      <c r="F7" s="37"/>
    </row>
  </sheetData>
  <mergeCells count="7">
    <mergeCell ref="J3:J4"/>
    <mergeCell ref="A1:I1"/>
    <mergeCell ref="A3:A4"/>
    <mergeCell ref="B3:F3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U6"/>
  <sheetViews>
    <sheetView zoomScale="110" workbookViewId="0">
      <selection activeCell="D25" sqref="D25"/>
    </sheetView>
  </sheetViews>
  <sheetFormatPr defaultColWidth="9" defaultRowHeight="14.4"/>
  <cols>
    <col min="1" max="1" width="9" style="17"/>
    <col min="2" max="6" width="6.44140625" style="17" customWidth="1"/>
    <col min="7" max="7" width="4.44140625" style="17" bestFit="1" customWidth="1"/>
    <col min="8" max="8" width="17.33203125" style="21" bestFit="1" customWidth="1"/>
    <col min="9" max="9" width="7.33203125" style="21" customWidth="1"/>
    <col min="10" max="10" width="10.33203125" style="21" customWidth="1"/>
    <col min="11" max="11" width="19.5546875" style="17" customWidth="1"/>
    <col min="12" max="12" width="12.109375" style="17" customWidth="1"/>
    <col min="13" max="13" width="10.109375" style="17" customWidth="1"/>
    <col min="14" max="14" width="12.109375" style="17" customWidth="1"/>
    <col min="15" max="15" width="10.109375" style="17" bestFit="1" customWidth="1"/>
    <col min="16" max="16" width="9" style="17"/>
    <col min="17" max="17" width="12.5546875" style="17" bestFit="1" customWidth="1"/>
    <col min="18" max="16384" width="9" style="17"/>
  </cols>
  <sheetData>
    <row r="1" spans="1:21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5"/>
      <c r="K1" s="16"/>
      <c r="L1" s="16"/>
      <c r="M1" s="16"/>
      <c r="N1" s="16"/>
      <c r="O1" s="16"/>
      <c r="P1" s="16"/>
      <c r="Q1" s="16"/>
      <c r="R1" s="16"/>
    </row>
    <row r="2" spans="1:21" s="21" customFormat="1">
      <c r="A2" s="18" t="s">
        <v>41</v>
      </c>
      <c r="B2" s="19"/>
      <c r="C2" s="20" t="s">
        <v>58</v>
      </c>
      <c r="D2" s="17"/>
      <c r="E2" s="17"/>
      <c r="F2" s="17"/>
      <c r="G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s="21" customFormat="1">
      <c r="A3" s="22" t="s">
        <v>28</v>
      </c>
      <c r="B3" s="22" t="s">
        <v>43</v>
      </c>
      <c r="C3" s="22"/>
      <c r="D3" s="22"/>
      <c r="E3" s="22"/>
      <c r="F3" s="22"/>
      <c r="G3" s="22" t="s">
        <v>44</v>
      </c>
      <c r="H3" s="23" t="s">
        <v>45</v>
      </c>
      <c r="I3" s="38" t="s">
        <v>46</v>
      </c>
      <c r="J3" s="25" t="s">
        <v>56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1" customFormat="1" ht="27" customHeight="1">
      <c r="A4" s="22"/>
      <c r="B4" s="26" t="s">
        <v>47</v>
      </c>
      <c r="C4" s="26" t="s">
        <v>48</v>
      </c>
      <c r="D4" s="26" t="s">
        <v>49</v>
      </c>
      <c r="E4" s="26" t="s">
        <v>50</v>
      </c>
      <c r="F4" s="26" t="s">
        <v>51</v>
      </c>
      <c r="G4" s="22"/>
      <c r="H4" s="23"/>
      <c r="I4" s="38"/>
      <c r="J4" s="25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5.75" customHeight="1">
      <c r="A5" s="39">
        <v>45659</v>
      </c>
      <c r="B5" s="41"/>
      <c r="C5" s="41"/>
      <c r="D5" s="41"/>
      <c r="E5" s="41"/>
      <c r="F5" s="41"/>
      <c r="G5" s="42" t="s">
        <v>59</v>
      </c>
      <c r="H5" s="36"/>
      <c r="I5" s="36"/>
      <c r="J5" s="8"/>
      <c r="K5" s="47"/>
      <c r="M5" s="48"/>
    </row>
    <row r="6" spans="1:21">
      <c r="A6" s="33" t="s">
        <v>54</v>
      </c>
      <c r="B6" s="49"/>
      <c r="C6" s="49"/>
      <c r="D6" s="49"/>
      <c r="E6" s="49"/>
      <c r="F6" s="49"/>
      <c r="G6" s="46"/>
      <c r="H6" s="50"/>
      <c r="I6" s="50"/>
      <c r="J6" s="46"/>
    </row>
  </sheetData>
  <mergeCells count="7">
    <mergeCell ref="J3:J4"/>
    <mergeCell ref="A1:I1"/>
    <mergeCell ref="A3:A4"/>
    <mergeCell ref="B3:F3"/>
    <mergeCell ref="G3:G4"/>
    <mergeCell ref="H3:H4"/>
    <mergeCell ref="I3:I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F16"/>
  <sheetViews>
    <sheetView zoomScaleNormal="100" workbookViewId="0">
      <selection activeCell="D25" sqref="D25"/>
    </sheetView>
  </sheetViews>
  <sheetFormatPr defaultColWidth="10" defaultRowHeight="14.4"/>
  <cols>
    <col min="1" max="1" width="9.88671875" customWidth="1"/>
    <col min="2" max="2" width="14.109375" customWidth="1"/>
    <col min="3" max="3" width="11.6640625" customWidth="1"/>
    <col min="4" max="4" width="15.109375" customWidth="1"/>
    <col min="5" max="5" width="11.6640625" customWidth="1"/>
  </cols>
  <sheetData>
    <row r="1" spans="1:6">
      <c r="A1" s="5" t="s">
        <v>60</v>
      </c>
    </row>
    <row r="3" spans="1:6">
      <c r="B3" s="51" t="s">
        <v>61</v>
      </c>
    </row>
    <row r="4" spans="1:6">
      <c r="A4" s="52" t="s">
        <v>47</v>
      </c>
      <c r="B4" s="52" t="s">
        <v>48</v>
      </c>
      <c r="C4" s="52" t="s">
        <v>49</v>
      </c>
      <c r="D4" s="52" t="s">
        <v>50</v>
      </c>
      <c r="E4" s="52" t="s">
        <v>51</v>
      </c>
      <c r="F4" s="53" t="s">
        <v>62</v>
      </c>
    </row>
    <row r="5" spans="1:6">
      <c r="A5" s="52">
        <v>44000</v>
      </c>
      <c r="B5" s="52">
        <v>41000</v>
      </c>
      <c r="C5" s="52">
        <f>ROUND(52000+52000*7%,-3)</f>
        <v>56000</v>
      </c>
      <c r="D5" s="52">
        <f>ROUND(69000+69000*7%,-3)</f>
        <v>74000</v>
      </c>
      <c r="E5" s="52">
        <f>ROUND(92000+92000*7%,-3)</f>
        <v>98000</v>
      </c>
      <c r="F5" s="6">
        <v>1</v>
      </c>
    </row>
    <row r="8" spans="1:6">
      <c r="B8" s="51" t="s">
        <v>63</v>
      </c>
    </row>
    <row r="9" spans="1:6">
      <c r="A9" s="52" t="s">
        <v>47</v>
      </c>
      <c r="B9" s="52" t="s">
        <v>48</v>
      </c>
      <c r="C9" s="52" t="s">
        <v>49</v>
      </c>
      <c r="D9" s="52" t="s">
        <v>50</v>
      </c>
      <c r="E9" s="52" t="s">
        <v>51</v>
      </c>
      <c r="F9" s="53" t="s">
        <v>62</v>
      </c>
    </row>
    <row r="10" spans="1:6">
      <c r="A10" s="52">
        <f>A5*$F$10</f>
        <v>66000</v>
      </c>
      <c r="B10" s="52">
        <f>B5*$F$10</f>
        <v>61500</v>
      </c>
      <c r="C10" s="52">
        <f>C5*$F$10</f>
        <v>84000</v>
      </c>
      <c r="D10" s="52">
        <f>D5*$F$10</f>
        <v>111000</v>
      </c>
      <c r="E10" s="52">
        <f>E5*$F$10</f>
        <v>147000</v>
      </c>
      <c r="F10" s="6">
        <v>1.5</v>
      </c>
    </row>
    <row r="12" spans="1:6">
      <c r="A12" s="5" t="s">
        <v>64</v>
      </c>
    </row>
    <row r="13" spans="1:6" ht="15.6">
      <c r="B13" s="54" t="s">
        <v>65</v>
      </c>
    </row>
    <row r="16" spans="1:6">
      <c r="A16" s="5" t="s">
        <v>66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38"/>
  <sheetViews>
    <sheetView workbookViewId="0">
      <pane ySplit="4" topLeftCell="A9" activePane="bottomLeft" state="frozen"/>
      <selection activeCell="D25" sqref="D25"/>
      <selection pane="bottomLeft" activeCell="D25" sqref="D25"/>
    </sheetView>
  </sheetViews>
  <sheetFormatPr defaultRowHeight="14.4"/>
  <cols>
    <col min="1" max="1" width="3.21875" customWidth="1"/>
    <col min="2" max="2" width="7" customWidth="1"/>
    <col min="3" max="3" width="12.6640625" bestFit="1" customWidth="1"/>
    <col min="4" max="4" width="10" customWidth="1"/>
    <col min="5" max="10" width="20" style="62" customWidth="1"/>
    <col min="11" max="11" width="20" customWidth="1"/>
  </cols>
  <sheetData>
    <row r="1" spans="1:11">
      <c r="A1" s="55" t="s">
        <v>67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3" spans="1:11">
      <c r="A3" s="56" t="s">
        <v>1</v>
      </c>
      <c r="B3" s="56" t="s">
        <v>2</v>
      </c>
      <c r="C3" s="56" t="s">
        <v>68</v>
      </c>
      <c r="D3" s="56" t="s">
        <v>69</v>
      </c>
      <c r="E3" s="56" t="s">
        <v>70</v>
      </c>
      <c r="F3" s="56"/>
      <c r="G3" s="56"/>
      <c r="H3" s="56"/>
      <c r="I3" s="56"/>
      <c r="J3" s="56"/>
      <c r="K3" s="56"/>
    </row>
    <row r="4" spans="1:11">
      <c r="A4" s="56"/>
      <c r="B4" s="56"/>
      <c r="C4" s="56"/>
      <c r="D4" s="56"/>
      <c r="E4" s="57" t="s">
        <v>71</v>
      </c>
      <c r="F4" s="57" t="s">
        <v>72</v>
      </c>
      <c r="G4" s="57" t="s">
        <v>73</v>
      </c>
      <c r="H4" s="57" t="s">
        <v>74</v>
      </c>
      <c r="I4" s="57" t="s">
        <v>75</v>
      </c>
      <c r="J4" s="57" t="s">
        <v>76</v>
      </c>
      <c r="K4" s="57" t="s">
        <v>77</v>
      </c>
    </row>
    <row r="5" spans="1:11">
      <c r="A5" s="7"/>
      <c r="B5" s="7">
        <v>1</v>
      </c>
      <c r="C5" s="7" t="s">
        <v>29</v>
      </c>
      <c r="D5" s="7" t="s">
        <v>78</v>
      </c>
      <c r="E5" s="58"/>
      <c r="F5" s="4"/>
      <c r="G5" s="4"/>
      <c r="H5" s="4"/>
      <c r="I5" s="4"/>
      <c r="J5" s="4"/>
      <c r="K5" s="6"/>
    </row>
    <row r="6" spans="1:11">
      <c r="A6" s="7"/>
      <c r="B6" s="7">
        <v>2</v>
      </c>
      <c r="C6" s="7"/>
      <c r="D6" s="7" t="s">
        <v>78</v>
      </c>
      <c r="E6" s="58"/>
      <c r="F6" s="4"/>
      <c r="G6" s="4"/>
      <c r="H6" s="4"/>
      <c r="I6" s="4"/>
      <c r="J6" s="4"/>
      <c r="K6" s="6"/>
    </row>
    <row r="7" spans="1:11">
      <c r="A7" s="7"/>
      <c r="B7" s="7">
        <v>3</v>
      </c>
      <c r="C7" s="7"/>
      <c r="D7" s="7" t="s">
        <v>79</v>
      </c>
      <c r="E7" s="58"/>
      <c r="F7" s="4"/>
      <c r="G7" s="4"/>
      <c r="H7" s="4"/>
      <c r="I7" s="4"/>
      <c r="J7" s="4"/>
      <c r="K7" s="6"/>
    </row>
    <row r="8" spans="1:11">
      <c r="A8" s="7"/>
      <c r="B8" s="7">
        <v>4</v>
      </c>
      <c r="C8" s="7"/>
      <c r="D8" s="7" t="s">
        <v>79</v>
      </c>
      <c r="E8" s="58"/>
      <c r="F8" s="4"/>
      <c r="G8" s="4"/>
      <c r="H8" s="4"/>
      <c r="I8" s="4"/>
      <c r="J8" s="4"/>
      <c r="K8" s="6"/>
    </row>
    <row r="9" spans="1:11">
      <c r="A9" s="7"/>
      <c r="B9" s="7">
        <v>5</v>
      </c>
      <c r="C9" s="7"/>
      <c r="D9" s="7" t="s">
        <v>78</v>
      </c>
      <c r="E9" s="58"/>
      <c r="F9" s="4"/>
      <c r="G9" s="4"/>
      <c r="H9" s="4"/>
      <c r="I9" s="4"/>
      <c r="J9" s="4"/>
      <c r="K9" s="6"/>
    </row>
    <row r="10" spans="1:11">
      <c r="A10" s="7"/>
      <c r="B10" s="7">
        <v>6</v>
      </c>
      <c r="C10" s="7"/>
      <c r="D10" s="7" t="s">
        <v>80</v>
      </c>
      <c r="E10" s="58"/>
      <c r="F10" s="4"/>
      <c r="G10" s="4"/>
      <c r="H10" s="4"/>
      <c r="I10" s="4"/>
      <c r="J10" s="4"/>
      <c r="K10" s="6"/>
    </row>
    <row r="11" spans="1:11">
      <c r="A11" s="7"/>
      <c r="B11" s="7">
        <v>7</v>
      </c>
      <c r="C11" s="7"/>
      <c r="D11" s="7" t="s">
        <v>81</v>
      </c>
      <c r="E11" s="58"/>
      <c r="F11" s="4"/>
      <c r="G11" s="4"/>
      <c r="H11" s="4"/>
      <c r="I11" s="4"/>
      <c r="J11" s="4"/>
      <c r="K11" s="6"/>
    </row>
    <row r="12" spans="1:11">
      <c r="A12" s="7"/>
      <c r="B12" s="7">
        <v>8</v>
      </c>
      <c r="C12" s="7"/>
      <c r="D12" s="7" t="s">
        <v>78</v>
      </c>
      <c r="E12" s="58"/>
      <c r="F12" s="4"/>
      <c r="G12" s="4"/>
      <c r="H12" s="4"/>
      <c r="I12" s="4"/>
      <c r="J12" s="4"/>
      <c r="K12" s="6"/>
    </row>
    <row r="13" spans="1:11">
      <c r="A13" s="7"/>
      <c r="B13" s="7">
        <v>9</v>
      </c>
      <c r="C13" s="7"/>
      <c r="D13" s="7" t="s">
        <v>81</v>
      </c>
      <c r="E13" s="58"/>
      <c r="F13" s="4"/>
      <c r="G13" s="4"/>
      <c r="H13" s="4"/>
      <c r="I13" s="4"/>
      <c r="J13" s="4"/>
      <c r="K13" s="6"/>
    </row>
    <row r="14" spans="1:11">
      <c r="A14" s="7"/>
      <c r="B14" s="7">
        <v>11</v>
      </c>
      <c r="C14" s="7" t="s">
        <v>29</v>
      </c>
      <c r="D14" s="7" t="s">
        <v>79</v>
      </c>
      <c r="E14" s="58"/>
      <c r="F14" s="4"/>
      <c r="G14" s="4"/>
      <c r="H14" s="4"/>
      <c r="I14" s="4"/>
      <c r="J14" s="4"/>
      <c r="K14" s="6"/>
    </row>
    <row r="15" spans="1:11">
      <c r="A15" s="7"/>
      <c r="B15" s="7">
        <v>12</v>
      </c>
      <c r="C15" s="7" t="s">
        <v>29</v>
      </c>
      <c r="D15" s="7" t="s">
        <v>78</v>
      </c>
      <c r="E15" s="58"/>
      <c r="F15" s="4"/>
      <c r="G15" s="4"/>
      <c r="H15" s="4"/>
      <c r="I15" s="4"/>
      <c r="J15" s="4"/>
      <c r="K15" s="6"/>
    </row>
    <row r="16" spans="1:11">
      <c r="A16" s="7"/>
      <c r="B16" s="7">
        <v>13</v>
      </c>
      <c r="C16" s="7"/>
      <c r="D16" s="7" t="s">
        <v>79</v>
      </c>
      <c r="E16" s="58"/>
      <c r="F16" s="4"/>
      <c r="G16" s="4"/>
      <c r="H16" s="4"/>
      <c r="I16" s="4"/>
      <c r="J16" s="4"/>
      <c r="K16" s="6"/>
    </row>
    <row r="17" spans="1:11">
      <c r="A17" s="7"/>
      <c r="B17" s="7">
        <v>14</v>
      </c>
      <c r="C17" s="7"/>
      <c r="D17" s="7" t="s">
        <v>79</v>
      </c>
      <c r="E17" s="58"/>
      <c r="F17" s="4"/>
      <c r="G17" s="4"/>
      <c r="H17" s="4"/>
      <c r="I17" s="4"/>
      <c r="J17" s="4"/>
      <c r="K17" s="6"/>
    </row>
    <row r="18" spans="1:11">
      <c r="A18" s="7"/>
      <c r="B18" s="7">
        <v>15</v>
      </c>
      <c r="C18" s="7"/>
      <c r="D18" s="7" t="s">
        <v>79</v>
      </c>
      <c r="E18" s="58"/>
      <c r="F18" s="4"/>
      <c r="G18" s="4"/>
      <c r="H18" s="4"/>
      <c r="I18" s="4"/>
      <c r="J18" s="4"/>
      <c r="K18" s="6"/>
    </row>
    <row r="19" spans="1:11">
      <c r="A19" s="7"/>
      <c r="B19" s="7">
        <v>16</v>
      </c>
      <c r="C19" s="7" t="s">
        <v>29</v>
      </c>
      <c r="D19" s="7" t="s">
        <v>78</v>
      </c>
      <c r="E19" s="58"/>
      <c r="F19" s="4"/>
      <c r="G19" s="4"/>
      <c r="H19" s="4"/>
      <c r="I19" s="4"/>
      <c r="J19" s="4"/>
      <c r="K19" s="6"/>
    </row>
    <row r="20" spans="1:11">
      <c r="A20" s="7"/>
      <c r="B20" s="7">
        <v>17</v>
      </c>
      <c r="C20" s="7"/>
      <c r="D20" s="7" t="s">
        <v>79</v>
      </c>
      <c r="E20" s="58"/>
      <c r="F20" s="4"/>
      <c r="G20" s="4"/>
      <c r="H20" s="4"/>
      <c r="I20" s="4"/>
      <c r="J20" s="4"/>
      <c r="K20" s="6"/>
    </row>
    <row r="21" spans="1:11" ht="28.8">
      <c r="A21" s="7"/>
      <c r="B21" s="7" t="s">
        <v>82</v>
      </c>
      <c r="C21" s="7" t="s">
        <v>83</v>
      </c>
      <c r="D21" s="59" t="s">
        <v>84</v>
      </c>
      <c r="E21" s="58"/>
      <c r="F21" s="4"/>
      <c r="G21" s="4"/>
      <c r="H21" s="4"/>
      <c r="I21" s="4"/>
      <c r="J21" s="4"/>
      <c r="K21" s="4" t="s">
        <v>85</v>
      </c>
    </row>
    <row r="22" spans="1:11" ht="43.2">
      <c r="A22" s="7"/>
      <c r="B22" s="7" t="s">
        <v>31</v>
      </c>
      <c r="C22" s="7" t="s">
        <v>30</v>
      </c>
      <c r="D22" s="7"/>
      <c r="E22" s="58" t="s">
        <v>86</v>
      </c>
      <c r="F22" s="4" t="s">
        <v>87</v>
      </c>
      <c r="G22" s="4" t="s">
        <v>88</v>
      </c>
      <c r="H22" s="4" t="s">
        <v>89</v>
      </c>
      <c r="I22" s="4" t="s">
        <v>90</v>
      </c>
      <c r="J22" s="60" t="s">
        <v>91</v>
      </c>
      <c r="K22" s="6"/>
    </row>
    <row r="23" spans="1:11" ht="43.2">
      <c r="A23" s="7"/>
      <c r="B23" s="7" t="s">
        <v>33</v>
      </c>
      <c r="C23" s="7" t="s">
        <v>30</v>
      </c>
      <c r="D23" s="7"/>
      <c r="E23" s="58" t="s">
        <v>86</v>
      </c>
      <c r="F23" s="4" t="s">
        <v>87</v>
      </c>
      <c r="G23" s="4" t="s">
        <v>88</v>
      </c>
      <c r="H23" s="4" t="s">
        <v>89</v>
      </c>
      <c r="I23" s="4" t="s">
        <v>90</v>
      </c>
      <c r="J23" s="60" t="s">
        <v>91</v>
      </c>
      <c r="K23" s="6"/>
    </row>
    <row r="24" spans="1:11" ht="43.2">
      <c r="A24" s="7"/>
      <c r="B24" s="7" t="s">
        <v>34</v>
      </c>
      <c r="C24" s="7" t="s">
        <v>30</v>
      </c>
      <c r="D24" s="7"/>
      <c r="E24" s="58" t="s">
        <v>86</v>
      </c>
      <c r="F24" s="4" t="s">
        <v>87</v>
      </c>
      <c r="G24" s="4"/>
      <c r="H24" s="4"/>
      <c r="I24" s="4" t="s">
        <v>90</v>
      </c>
      <c r="J24" s="60" t="s">
        <v>91</v>
      </c>
      <c r="K24" s="6"/>
    </row>
    <row r="25" spans="1:11">
      <c r="A25" s="7"/>
      <c r="B25" s="7" t="s">
        <v>35</v>
      </c>
      <c r="C25" s="7" t="s">
        <v>30</v>
      </c>
      <c r="D25" s="7"/>
      <c r="E25" s="58"/>
      <c r="F25" s="4"/>
      <c r="G25" s="4"/>
      <c r="H25" s="4"/>
      <c r="I25" s="4"/>
      <c r="J25" s="4"/>
      <c r="K25" s="6"/>
    </row>
    <row r="26" spans="1:11">
      <c r="A26" s="7"/>
      <c r="B26" s="7" t="s">
        <v>36</v>
      </c>
      <c r="C26" s="7" t="s">
        <v>30</v>
      </c>
      <c r="D26" s="7"/>
      <c r="E26" s="58"/>
      <c r="F26" s="4"/>
      <c r="G26" s="4"/>
      <c r="H26" s="4"/>
      <c r="I26" s="4"/>
      <c r="J26" s="4"/>
      <c r="K26" s="6"/>
    </row>
    <row r="27" spans="1:11" ht="15.6">
      <c r="A27" s="7"/>
      <c r="B27" s="7" t="s">
        <v>92</v>
      </c>
      <c r="C27" s="7" t="s">
        <v>93</v>
      </c>
      <c r="D27" s="59" t="s">
        <v>84</v>
      </c>
      <c r="E27" s="58"/>
      <c r="F27" s="4"/>
      <c r="G27" s="4"/>
      <c r="H27" s="4"/>
      <c r="I27" s="4"/>
      <c r="J27" s="4"/>
      <c r="K27" s="6"/>
    </row>
    <row r="28" spans="1:11" ht="15.6">
      <c r="A28" s="7"/>
      <c r="B28" s="7" t="s">
        <v>94</v>
      </c>
      <c r="C28" s="7" t="s">
        <v>93</v>
      </c>
      <c r="D28" s="59" t="s">
        <v>84</v>
      </c>
      <c r="E28" s="58"/>
      <c r="F28" s="4"/>
      <c r="G28" s="4"/>
      <c r="H28" s="4"/>
      <c r="I28" s="4"/>
      <c r="J28" s="4"/>
      <c r="K28" s="6"/>
    </row>
    <row r="29" spans="1:11">
      <c r="A29" s="7"/>
      <c r="B29" s="7" t="s">
        <v>38</v>
      </c>
      <c r="C29" s="7" t="s">
        <v>37</v>
      </c>
      <c r="D29" s="7"/>
      <c r="E29" s="58"/>
      <c r="F29" s="4"/>
      <c r="G29" s="4"/>
      <c r="H29" s="4"/>
      <c r="I29" s="4"/>
      <c r="J29" s="4"/>
      <c r="K29" s="6"/>
    </row>
    <row r="30" spans="1:11">
      <c r="A30" s="9"/>
      <c r="B30" s="9"/>
      <c r="C30" s="9"/>
      <c r="D30" s="9"/>
      <c r="E30" s="61"/>
    </row>
    <row r="31" spans="1:11">
      <c r="A31" s="9"/>
      <c r="B31" s="9"/>
      <c r="C31" s="9"/>
      <c r="D31" s="9"/>
      <c r="E31" s="61"/>
    </row>
    <row r="32" spans="1:11">
      <c r="A32" s="9"/>
      <c r="B32" s="9"/>
      <c r="C32" s="9"/>
      <c r="D32" s="9"/>
      <c r="E32" s="61"/>
    </row>
    <row r="33" spans="4:11">
      <c r="D33" s="16"/>
      <c r="E33" s="63"/>
      <c r="F33" s="63"/>
      <c r="G33" s="63"/>
      <c r="H33" s="63"/>
      <c r="I33" s="63"/>
      <c r="J33" s="63"/>
      <c r="K33" s="17"/>
    </row>
    <row r="34" spans="4:11">
      <c r="D34" s="16"/>
      <c r="E34" s="63"/>
      <c r="F34" s="63"/>
      <c r="G34" s="63"/>
      <c r="H34" s="63"/>
      <c r="I34" s="63"/>
      <c r="J34" s="63"/>
      <c r="K34" s="17">
        <v>12</v>
      </c>
    </row>
    <row r="35" spans="4:11">
      <c r="D35" s="16"/>
      <c r="E35" s="63"/>
      <c r="F35" s="63"/>
      <c r="G35" s="63"/>
      <c r="H35" s="63"/>
      <c r="I35" s="63"/>
      <c r="J35" s="63"/>
      <c r="K35" s="17"/>
    </row>
    <row r="38" spans="4:11">
      <c r="E38" s="64"/>
      <c r="F38" s="64"/>
      <c r="G38" s="64"/>
      <c r="H38" s="64"/>
    </row>
  </sheetData>
  <mergeCells count="6">
    <mergeCell ref="A1:K1"/>
    <mergeCell ref="A3:A4"/>
    <mergeCell ref="B3:B4"/>
    <mergeCell ref="C3:C4"/>
    <mergeCell ref="D3:D4"/>
    <mergeCell ref="E3:K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27"/>
  <sheetViews>
    <sheetView zoomScale="110" workbookViewId="0">
      <selection activeCell="D25" sqref="D25"/>
    </sheetView>
  </sheetViews>
  <sheetFormatPr defaultColWidth="9" defaultRowHeight="14.4"/>
  <cols>
    <col min="1" max="1" width="9" style="17"/>
    <col min="2" max="6" width="5.77734375" style="17" customWidth="1"/>
    <col min="7" max="7" width="10.6640625" style="17" customWidth="1"/>
    <col min="8" max="8" width="10.109375" style="17" customWidth="1"/>
    <col min="9" max="9" width="4.44140625" style="17" bestFit="1" customWidth="1"/>
    <col min="10" max="10" width="9.77734375" style="21" bestFit="1" customWidth="1"/>
    <col min="11" max="11" width="7.5546875" style="21" customWidth="1"/>
    <col min="12" max="12" width="10.33203125" style="21" customWidth="1"/>
    <col min="13" max="13" width="19.5546875" style="17" customWidth="1"/>
    <col min="14" max="14" width="12.109375" style="17" customWidth="1"/>
    <col min="15" max="15" width="10.109375" style="17" customWidth="1"/>
    <col min="16" max="16" width="12.109375" style="17" customWidth="1"/>
    <col min="17" max="17" width="10.109375" style="17" bestFit="1" customWidth="1"/>
    <col min="18" max="18" width="9" style="17"/>
    <col min="19" max="19" width="12.5546875" style="17" bestFit="1" customWidth="1"/>
    <col min="20" max="16384" width="9" style="17"/>
  </cols>
  <sheetData>
    <row r="1" spans="1:23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16"/>
      <c r="N1" s="16"/>
      <c r="O1" s="16"/>
      <c r="P1" s="16"/>
      <c r="Q1" s="16"/>
      <c r="R1" s="16"/>
      <c r="S1" s="16"/>
      <c r="T1" s="16"/>
    </row>
    <row r="2" spans="1:23" s="21" customFormat="1">
      <c r="A2" s="18" t="s">
        <v>41</v>
      </c>
      <c r="B2" s="19"/>
      <c r="C2" s="20" t="s">
        <v>42</v>
      </c>
      <c r="D2" s="17"/>
      <c r="E2" s="17"/>
      <c r="F2" s="17"/>
      <c r="G2" s="17"/>
      <c r="H2" s="17"/>
      <c r="I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s="21" customFormat="1">
      <c r="A3" s="22" t="s">
        <v>28</v>
      </c>
      <c r="B3" s="22" t="s">
        <v>43</v>
      </c>
      <c r="C3" s="22"/>
      <c r="D3" s="22"/>
      <c r="E3" s="22"/>
      <c r="F3" s="22"/>
      <c r="G3" s="25" t="s">
        <v>56</v>
      </c>
      <c r="H3" s="25" t="s">
        <v>95</v>
      </c>
      <c r="I3" s="22" t="s">
        <v>44</v>
      </c>
      <c r="J3" s="23" t="s">
        <v>45</v>
      </c>
      <c r="K3" s="24" t="s">
        <v>46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s="21" customFormat="1" ht="27" customHeight="1">
      <c r="A4" s="22"/>
      <c r="B4" s="26" t="s">
        <v>47</v>
      </c>
      <c r="C4" s="26" t="s">
        <v>48</v>
      </c>
      <c r="D4" s="26" t="s">
        <v>49</v>
      </c>
      <c r="E4" s="26" t="s">
        <v>50</v>
      </c>
      <c r="F4" s="26" t="s">
        <v>51</v>
      </c>
      <c r="G4" s="25"/>
      <c r="H4" s="25"/>
      <c r="I4" s="22"/>
      <c r="J4" s="23"/>
      <c r="K4" s="2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s="21" customFormat="1">
      <c r="A5" s="28">
        <v>45659</v>
      </c>
      <c r="B5" s="29"/>
      <c r="C5" s="29">
        <v>1</v>
      </c>
      <c r="D5" s="29"/>
      <c r="E5" s="29"/>
      <c r="F5" s="29"/>
      <c r="G5" s="29">
        <v>41000</v>
      </c>
      <c r="H5" s="29">
        <v>403500</v>
      </c>
      <c r="I5" s="30" t="s">
        <v>52</v>
      </c>
      <c r="J5" s="35" t="s">
        <v>96</v>
      </c>
      <c r="K5" s="32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</row>
    <row r="6" spans="1:23" s="21" customFormat="1">
      <c r="A6" s="28">
        <v>45660</v>
      </c>
      <c r="B6" s="29"/>
      <c r="C6" s="29">
        <v>1</v>
      </c>
      <c r="D6" s="29"/>
      <c r="E6" s="29"/>
      <c r="F6" s="29"/>
      <c r="G6" s="29">
        <v>41000</v>
      </c>
      <c r="H6" s="29">
        <v>403500</v>
      </c>
      <c r="I6" s="30" t="s">
        <v>52</v>
      </c>
      <c r="J6" s="35" t="s">
        <v>96</v>
      </c>
      <c r="K6" s="32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s="21" customFormat="1">
      <c r="A7" s="28">
        <v>45661</v>
      </c>
      <c r="B7" s="29"/>
      <c r="C7" s="29">
        <v>2</v>
      </c>
      <c r="D7" s="29"/>
      <c r="E7" s="29"/>
      <c r="F7" s="29"/>
      <c r="G7" s="29">
        <v>82000</v>
      </c>
      <c r="H7" s="29">
        <v>465000</v>
      </c>
      <c r="I7" s="30" t="s">
        <v>52</v>
      </c>
      <c r="J7" s="35" t="s">
        <v>96</v>
      </c>
      <c r="K7" s="32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1:23" s="21" customFormat="1">
      <c r="A8" s="39">
        <v>45663</v>
      </c>
      <c r="B8" s="29"/>
      <c r="C8" s="29">
        <v>2</v>
      </c>
      <c r="D8" s="29"/>
      <c r="E8" s="29"/>
      <c r="F8" s="29"/>
      <c r="G8" s="29">
        <v>82000</v>
      </c>
      <c r="H8" s="29">
        <v>465000</v>
      </c>
      <c r="I8" s="30" t="s">
        <v>52</v>
      </c>
      <c r="J8" s="35" t="s">
        <v>97</v>
      </c>
      <c r="K8" s="32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s="21" customFormat="1">
      <c r="A9" s="39">
        <v>45664</v>
      </c>
      <c r="B9" s="29"/>
      <c r="C9" s="29">
        <v>2</v>
      </c>
      <c r="D9" s="29"/>
      <c r="E9" s="29"/>
      <c r="F9" s="29"/>
      <c r="G9" s="29">
        <v>82000</v>
      </c>
      <c r="H9" s="29">
        <v>465000</v>
      </c>
      <c r="I9" s="30" t="s">
        <v>52</v>
      </c>
      <c r="J9" s="35" t="s">
        <v>97</v>
      </c>
      <c r="K9" s="32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s="21" customFormat="1">
      <c r="A10" s="39">
        <v>45665</v>
      </c>
      <c r="B10" s="29"/>
      <c r="C10" s="29">
        <v>3</v>
      </c>
      <c r="D10" s="29"/>
      <c r="E10" s="29"/>
      <c r="F10" s="29"/>
      <c r="G10" s="29">
        <v>123000</v>
      </c>
      <c r="H10" s="29">
        <v>526500</v>
      </c>
      <c r="I10" s="30" t="s">
        <v>52</v>
      </c>
      <c r="J10" s="35" t="s">
        <v>98</v>
      </c>
      <c r="K10" s="32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s="21" customFormat="1">
      <c r="A11" s="39">
        <v>45666</v>
      </c>
      <c r="B11" s="29"/>
      <c r="C11" s="29">
        <v>3</v>
      </c>
      <c r="D11" s="29"/>
      <c r="E11" s="29"/>
      <c r="F11" s="29">
        <v>1</v>
      </c>
      <c r="G11" s="29">
        <v>221000</v>
      </c>
      <c r="H11" s="29">
        <v>673500</v>
      </c>
      <c r="I11" s="30" t="s">
        <v>52</v>
      </c>
      <c r="J11" s="35" t="s">
        <v>99</v>
      </c>
      <c r="K11" s="32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s="21" customFormat="1">
      <c r="A12" s="39">
        <v>45667</v>
      </c>
      <c r="B12" s="29"/>
      <c r="C12" s="29">
        <v>3</v>
      </c>
      <c r="D12" s="29"/>
      <c r="E12" s="29"/>
      <c r="F12" s="29">
        <v>1</v>
      </c>
      <c r="G12" s="29">
        <v>221000</v>
      </c>
      <c r="H12" s="29">
        <v>673500</v>
      </c>
      <c r="I12" s="30" t="s">
        <v>52</v>
      </c>
      <c r="J12" s="35" t="s">
        <v>99</v>
      </c>
      <c r="K12" s="32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>
      <c r="A13" s="28">
        <v>45668</v>
      </c>
      <c r="B13" s="29"/>
      <c r="C13" s="29">
        <v>3</v>
      </c>
      <c r="D13" s="29"/>
      <c r="E13" s="29"/>
      <c r="F13" s="29">
        <v>1</v>
      </c>
      <c r="G13" s="29">
        <v>221000</v>
      </c>
      <c r="H13" s="29">
        <v>673500</v>
      </c>
      <c r="I13" s="30" t="s">
        <v>52</v>
      </c>
      <c r="J13" s="35" t="s">
        <v>100</v>
      </c>
      <c r="K13" s="32"/>
    </row>
    <row r="14" spans="1:23">
      <c r="A14" s="39">
        <v>45669</v>
      </c>
      <c r="B14" s="29"/>
      <c r="C14" s="29">
        <v>3</v>
      </c>
      <c r="D14" s="29"/>
      <c r="E14" s="29"/>
      <c r="F14" s="29">
        <v>1</v>
      </c>
      <c r="G14" s="29">
        <v>221000</v>
      </c>
      <c r="H14" s="29">
        <v>1347000</v>
      </c>
      <c r="I14" s="30" t="s">
        <v>52</v>
      </c>
      <c r="J14" s="35" t="s">
        <v>101</v>
      </c>
      <c r="K14" s="32"/>
    </row>
    <row r="15" spans="1:23">
      <c r="A15" s="39">
        <v>45670</v>
      </c>
      <c r="B15" s="29"/>
      <c r="C15" s="29"/>
      <c r="D15" s="29"/>
      <c r="E15" s="29"/>
      <c r="F15" s="29"/>
      <c r="G15" s="29">
        <v>0</v>
      </c>
      <c r="H15" s="29">
        <v>0</v>
      </c>
      <c r="I15" s="30" t="s">
        <v>59</v>
      </c>
      <c r="J15" s="35" t="s">
        <v>102</v>
      </c>
      <c r="K15" s="32"/>
    </row>
    <row r="16" spans="1:23">
      <c r="A16" s="39">
        <v>45671</v>
      </c>
      <c r="B16" s="29"/>
      <c r="C16" s="65"/>
      <c r="D16" s="29"/>
      <c r="E16" s="29"/>
      <c r="F16" s="29"/>
      <c r="G16" s="29">
        <v>0</v>
      </c>
      <c r="H16" s="29">
        <v>0</v>
      </c>
      <c r="I16" s="30" t="s">
        <v>59</v>
      </c>
      <c r="J16" s="35" t="s">
        <v>102</v>
      </c>
      <c r="K16" s="32"/>
    </row>
    <row r="17" spans="1:15">
      <c r="A17" s="39">
        <v>45672</v>
      </c>
      <c r="B17" s="29"/>
      <c r="C17" s="65"/>
      <c r="D17" s="29"/>
      <c r="E17" s="29"/>
      <c r="F17" s="29"/>
      <c r="G17" s="29">
        <v>0</v>
      </c>
      <c r="H17" s="29">
        <v>0</v>
      </c>
      <c r="I17" s="30" t="s">
        <v>59</v>
      </c>
      <c r="J17" s="35" t="s">
        <v>103</v>
      </c>
      <c r="K17" s="32"/>
    </row>
    <row r="18" spans="1:15">
      <c r="A18" s="28">
        <v>45673</v>
      </c>
      <c r="B18" s="29"/>
      <c r="C18" s="29"/>
      <c r="D18" s="29"/>
      <c r="E18" s="29"/>
      <c r="F18" s="29"/>
      <c r="G18" s="29">
        <v>0</v>
      </c>
      <c r="H18" s="29">
        <v>0</v>
      </c>
      <c r="I18" s="30" t="s">
        <v>59</v>
      </c>
      <c r="J18" s="35" t="s">
        <v>102</v>
      </c>
      <c r="K18" s="32"/>
    </row>
    <row r="19" spans="1:15">
      <c r="A19" s="28">
        <v>45674</v>
      </c>
      <c r="B19" s="29"/>
      <c r="C19" s="29"/>
      <c r="D19" s="29"/>
      <c r="E19" s="29"/>
      <c r="F19" s="29"/>
      <c r="G19" s="29">
        <v>0</v>
      </c>
      <c r="H19" s="29">
        <v>0</v>
      </c>
      <c r="I19" s="30" t="s">
        <v>59</v>
      </c>
      <c r="J19" s="35" t="s">
        <v>102</v>
      </c>
      <c r="K19" s="32"/>
    </row>
    <row r="20" spans="1:15">
      <c r="A20" s="28">
        <v>45675</v>
      </c>
      <c r="B20" s="29"/>
      <c r="C20" s="29"/>
      <c r="D20" s="29"/>
      <c r="E20" s="29"/>
      <c r="F20" s="29"/>
      <c r="G20" s="29">
        <v>0</v>
      </c>
      <c r="H20" s="29">
        <v>0</v>
      </c>
      <c r="I20" s="30" t="s">
        <v>59</v>
      </c>
      <c r="J20" s="29" t="s">
        <v>104</v>
      </c>
      <c r="K20" s="32"/>
    </row>
    <row r="21" spans="1:15">
      <c r="A21" s="39">
        <v>45677</v>
      </c>
      <c r="B21" s="29"/>
      <c r="C21" s="29">
        <v>2</v>
      </c>
      <c r="D21" s="29"/>
      <c r="E21" s="29"/>
      <c r="F21" s="29">
        <v>1</v>
      </c>
      <c r="G21" s="29">
        <v>180000</v>
      </c>
      <c r="H21" s="29">
        <v>612000</v>
      </c>
      <c r="I21" s="30" t="s">
        <v>52</v>
      </c>
      <c r="J21" s="35" t="s">
        <v>105</v>
      </c>
      <c r="K21" s="32"/>
    </row>
    <row r="22" spans="1:15">
      <c r="A22" s="28">
        <v>45678</v>
      </c>
      <c r="B22" s="29"/>
      <c r="C22" s="29">
        <v>2</v>
      </c>
      <c r="D22" s="29"/>
      <c r="E22" s="29"/>
      <c r="F22" s="29">
        <v>1</v>
      </c>
      <c r="G22" s="29">
        <v>180000</v>
      </c>
      <c r="H22" s="29">
        <v>612000</v>
      </c>
      <c r="I22" s="30" t="s">
        <v>52</v>
      </c>
      <c r="J22" s="35" t="s">
        <v>105</v>
      </c>
      <c r="K22" s="66" t="s">
        <v>58</v>
      </c>
    </row>
    <row r="23" spans="1:15">
      <c r="A23" s="39">
        <v>45679</v>
      </c>
      <c r="B23" s="29"/>
      <c r="C23" s="29">
        <v>2</v>
      </c>
      <c r="D23" s="29"/>
      <c r="E23" s="29"/>
      <c r="F23" s="29">
        <v>1</v>
      </c>
      <c r="G23" s="29">
        <v>180000</v>
      </c>
      <c r="H23" s="29">
        <v>612000</v>
      </c>
      <c r="I23" s="30" t="s">
        <v>52</v>
      </c>
      <c r="J23" s="35" t="s">
        <v>105</v>
      </c>
      <c r="K23" s="66" t="s">
        <v>58</v>
      </c>
    </row>
    <row r="24" spans="1:15">
      <c r="A24" s="39">
        <v>45680</v>
      </c>
      <c r="B24" s="29"/>
      <c r="C24" s="29">
        <v>2</v>
      </c>
      <c r="D24" s="29"/>
      <c r="E24" s="29"/>
      <c r="F24" s="29">
        <v>1</v>
      </c>
      <c r="G24" s="29">
        <v>180000</v>
      </c>
      <c r="H24" s="29">
        <v>612000</v>
      </c>
      <c r="I24" s="30" t="s">
        <v>52</v>
      </c>
      <c r="J24" s="35" t="s">
        <v>105</v>
      </c>
      <c r="K24" s="66" t="s">
        <v>58</v>
      </c>
    </row>
    <row r="25" spans="1:15">
      <c r="A25" s="39">
        <v>45681</v>
      </c>
      <c r="B25" s="29"/>
      <c r="C25" s="29"/>
      <c r="D25" s="29"/>
      <c r="E25" s="29"/>
      <c r="F25" s="29">
        <v>1</v>
      </c>
      <c r="G25" s="29">
        <v>98000</v>
      </c>
      <c r="H25" s="29">
        <v>489000</v>
      </c>
      <c r="I25" s="30" t="s">
        <v>52</v>
      </c>
      <c r="J25" s="35" t="s">
        <v>105</v>
      </c>
      <c r="K25" s="66" t="s">
        <v>58</v>
      </c>
    </row>
    <row r="26" spans="1:15">
      <c r="A26" s="39">
        <v>45682</v>
      </c>
      <c r="B26" s="29"/>
      <c r="C26" s="65">
        <v>17</v>
      </c>
      <c r="D26" s="29"/>
      <c r="E26" s="29"/>
      <c r="F26" s="29"/>
      <c r="G26" s="29">
        <v>697000</v>
      </c>
      <c r="H26" s="29">
        <v>2091000</v>
      </c>
      <c r="I26" s="30" t="s">
        <v>52</v>
      </c>
      <c r="J26" s="35" t="s">
        <v>106</v>
      </c>
      <c r="K26" s="32"/>
    </row>
    <row r="27" spans="1:15">
      <c r="A27" s="33" t="s">
        <v>54</v>
      </c>
      <c r="B27" s="34"/>
      <c r="C27" s="34"/>
      <c r="D27" s="34"/>
      <c r="E27" s="34"/>
      <c r="F27" s="34"/>
      <c r="G27" s="29">
        <v>0</v>
      </c>
      <c r="H27" s="29">
        <f>SUM(H5:H26)</f>
        <v>11124000</v>
      </c>
      <c r="I27" s="35"/>
      <c r="J27" s="35"/>
      <c r="K27" s="32"/>
      <c r="O27" s="37"/>
    </row>
  </sheetData>
  <mergeCells count="8">
    <mergeCell ref="A1:K1"/>
    <mergeCell ref="A3:A4"/>
    <mergeCell ref="B3:F3"/>
    <mergeCell ref="G3:G4"/>
    <mergeCell ref="H3:H4"/>
    <mergeCell ref="I3:I4"/>
    <mergeCell ref="J3:J4"/>
    <mergeCell ref="K3:K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Huong dan</vt:lpstr>
      <vt:lpstr>PA2 CS luong tap the</vt:lpstr>
      <vt:lpstr>PA2 Ca SX</vt:lpstr>
      <vt:lpstr>PA2 Van</vt:lpstr>
      <vt:lpstr>PA2 Hoang</vt:lpstr>
      <vt:lpstr>PA2 Phat</vt:lpstr>
      <vt:lpstr>PA1 CS luong SP</vt:lpstr>
      <vt:lpstr>PA1 Sap xep SX</vt:lpstr>
      <vt:lpstr>PA1 Van</vt:lpstr>
      <vt:lpstr>PA1 Hoang</vt:lpstr>
      <vt:lpstr>PA1 Phat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2025-06-24T10:06:53Z</dcterms:created>
  <dcterms:modified xsi:type="dcterms:W3CDTF">2025-06-24T10:17:36Z</dcterms:modified>
</cp:coreProperties>
</file>