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44" windowWidth="22980" windowHeight="8232"/>
  </bookViews>
  <sheets>
    <sheet name="Huong dan" sheetId="5" r:id="rId1"/>
    <sheet name="Co cau to chuc BP" sheetId="1" r:id="rId2"/>
    <sheet name="KNL Tp KD final" sheetId="2" r:id="rId3"/>
    <sheet name="KNL KD pt du an final" sheetId="3" r:id="rId4"/>
    <sheet name="Tu dien NL" sheetId="4" r:id="rId5"/>
    <sheet name="He thong QTNS" sheetId="6" r:id="rId6"/>
    <sheet name="3p" sheetId="7" r:id="rId7"/>
  </sheets>
  <externalReferences>
    <externalReference r:id="rId8"/>
  </externalReferences>
  <definedNames>
    <definedName name="_Fill" localSheetId="1" hidden="1">#REF!</definedName>
    <definedName name="_Fill" localSheetId="3" hidden="1">#REF!</definedName>
    <definedName name="_Fill" localSheetId="2" hidden="1">#REF!</definedName>
    <definedName name="_Fill" localSheetId="4" hidden="1">#REF!</definedName>
    <definedName name="_Fill" hidden="1">#REF!</definedName>
    <definedName name="_xlnm._FilterDatabase" localSheetId="3" hidden="1">'KNL KD pt du an final'!$A$5:$Z$20</definedName>
    <definedName name="_xlnm._FilterDatabase" localSheetId="2" hidden="1">'KNL Tp KD final'!$A$5:$W$22</definedName>
    <definedName name="vertex42_copyright" hidden="1">"© 2018 Vertex42 LLC"</definedName>
    <definedName name="vertex42_id" hidden="1">"work-schedule-with-icons.xlsx"</definedName>
    <definedName name="vertex42_title" hidden="1">"Work Schedule with Icons"</definedName>
  </definedNames>
  <calcPr calcId="144525"/>
</workbook>
</file>

<file path=xl/calcChain.xml><?xml version="1.0" encoding="utf-8"?>
<calcChain xmlns="http://schemas.openxmlformats.org/spreadsheetml/2006/main">
  <c r="AH7" i="7" l="1"/>
  <c r="AH8" i="7" s="1"/>
  <c r="AJ8" i="7" s="1"/>
  <c r="AG4" i="7"/>
  <c r="AJ6" i="7" s="1"/>
  <c r="AJ5" i="7" l="1"/>
  <c r="AJ7" i="7"/>
  <c r="E20" i="3"/>
  <c r="S19" i="3"/>
  <c r="O19" i="3"/>
  <c r="P19" i="3" s="1"/>
  <c r="F19" i="3"/>
  <c r="S18" i="3"/>
  <c r="O18" i="3"/>
  <c r="P18" i="3" s="1"/>
  <c r="F18" i="3"/>
  <c r="S17" i="3"/>
  <c r="O17" i="3"/>
  <c r="P17" i="3" s="1"/>
  <c r="F17" i="3"/>
  <c r="S16" i="3"/>
  <c r="O16" i="3"/>
  <c r="P16" i="3" s="1"/>
  <c r="F16" i="3"/>
  <c r="S15" i="3"/>
  <c r="O15" i="3"/>
  <c r="P15" i="3" s="1"/>
  <c r="F15" i="3"/>
  <c r="S14" i="3"/>
  <c r="O14" i="3"/>
  <c r="P14" i="3" s="1"/>
  <c r="F14" i="3"/>
  <c r="S13" i="3"/>
  <c r="O13" i="3"/>
  <c r="P13" i="3" s="1"/>
  <c r="F13" i="3"/>
  <c r="S12" i="3"/>
  <c r="O12" i="3"/>
  <c r="P12" i="3" s="1"/>
  <c r="F12" i="3"/>
  <c r="S11" i="3"/>
  <c r="O11" i="3"/>
  <c r="P11" i="3" s="1"/>
  <c r="F11" i="3"/>
  <c r="S10" i="3"/>
  <c r="O10" i="3"/>
  <c r="P10" i="3" s="1"/>
  <c r="F10" i="3"/>
  <c r="S9" i="3"/>
  <c r="O9" i="3"/>
  <c r="P9" i="3" s="1"/>
  <c r="F9" i="3"/>
  <c r="S8" i="3"/>
  <c r="O8" i="3"/>
  <c r="P8" i="3" s="1"/>
  <c r="F8" i="3"/>
  <c r="S7" i="3"/>
  <c r="O7" i="3"/>
  <c r="P7" i="3" s="1"/>
  <c r="F7" i="3"/>
  <c r="S6" i="3"/>
  <c r="O6" i="3"/>
  <c r="P6" i="3" s="1"/>
  <c r="F6" i="3"/>
  <c r="E22" i="2"/>
  <c r="P21" i="2"/>
  <c r="P20" i="2"/>
  <c r="P19" i="2"/>
  <c r="P18" i="2"/>
  <c r="P17" i="2"/>
  <c r="P16" i="2"/>
  <c r="F16" i="2"/>
  <c r="F17" i="2" s="1"/>
  <c r="F18" i="2" s="1"/>
  <c r="F19" i="2" s="1"/>
  <c r="F20" i="2" s="1"/>
  <c r="F21" i="2" s="1"/>
  <c r="P15" i="2"/>
  <c r="E15" i="2"/>
  <c r="P14" i="2"/>
  <c r="E14" i="2"/>
  <c r="P13" i="2"/>
  <c r="E13" i="2"/>
  <c r="P12" i="2"/>
  <c r="E12" i="2"/>
  <c r="P11" i="2"/>
  <c r="P10" i="2"/>
  <c r="E10" i="2"/>
  <c r="P9" i="2"/>
  <c r="P8" i="2"/>
  <c r="E8" i="2"/>
  <c r="P7" i="2"/>
  <c r="E7" i="2"/>
  <c r="P6" i="2"/>
  <c r="E6" i="2"/>
  <c r="K49" i="1"/>
  <c r="J49" i="1"/>
  <c r="I49" i="1"/>
  <c r="H49" i="1"/>
  <c r="H45" i="1"/>
  <c r="L49" i="1" s="1"/>
  <c r="F45" i="1"/>
  <c r="D45" i="1"/>
  <c r="F40" i="1"/>
  <c r="C36" i="1"/>
  <c r="C35" i="1"/>
  <c r="C34" i="1"/>
  <c r="C33" i="1"/>
  <c r="C32" i="1"/>
  <c r="C31" i="1"/>
  <c r="C30" i="1"/>
  <c r="C29" i="1"/>
  <c r="C28" i="1"/>
  <c r="C27" i="1"/>
  <c r="C26" i="1"/>
  <c r="C25" i="1"/>
  <c r="C24" i="1"/>
  <c r="C23" i="1"/>
  <c r="C22" i="1"/>
  <c r="C21" i="1"/>
  <c r="C19" i="1"/>
  <c r="C18" i="1"/>
  <c r="C17" i="1"/>
  <c r="C16" i="1"/>
  <c r="C15" i="1"/>
  <c r="C14" i="1"/>
  <c r="E7" i="1"/>
  <c r="P20" i="3" l="1"/>
</calcChain>
</file>

<file path=xl/comments1.xml><?xml version="1.0" encoding="utf-8"?>
<comments xmlns="http://schemas.openxmlformats.org/spreadsheetml/2006/main">
  <authors>
    <author>KinhcanLap</author>
  </authors>
  <commentList>
    <comment ref="K5" authorId="0">
      <text>
        <r>
          <rPr>
            <b/>
            <sz val="8"/>
            <color indexed="81"/>
            <rFont val="Tahoma"/>
            <charset val="163"/>
          </rPr>
          <t>KinhcanLap:</t>
        </r>
        <r>
          <rPr>
            <sz val="8"/>
            <color indexed="81"/>
            <rFont val="Tahoma"/>
            <charset val="163"/>
          </rPr>
          <t xml:space="preserve">
Năng lực .... Để thực thi chiến lược ... Cần ở mức mấy trên thang đo!
Bộ phận nào sẽ tham gia thực thi chiến lược ...  và yêu cầu cao nhất trong các bộ phận về năng lực ... Để thực thi chiến lược ... Là bao nhiêu trên thang đo năng lực
Lưu ý: Cần căn cứ vào chiến lược và đặc điểm của tổ chức để đưa ra yêu cầu.</t>
        </r>
      </text>
    </comment>
  </commentList>
</comments>
</file>

<file path=xl/comments2.xml><?xml version="1.0" encoding="utf-8"?>
<comments xmlns="http://schemas.openxmlformats.org/spreadsheetml/2006/main">
  <authors>
    <author>KinhcanLap</author>
  </authors>
  <commentList>
    <comment ref="K5" authorId="0">
      <text>
        <r>
          <rPr>
            <b/>
            <sz val="8"/>
            <color indexed="81"/>
            <rFont val="Tahoma"/>
            <charset val="163"/>
          </rPr>
          <t>KinhcanLap:</t>
        </r>
        <r>
          <rPr>
            <sz val="8"/>
            <color indexed="81"/>
            <rFont val="Tahoma"/>
            <charset val="163"/>
          </rPr>
          <t xml:space="preserve">
Năng lực .... Để thực thi chiến lược ... Cần ở mức mấy trên thang đo!
Bộ phận nào sẽ tham gia thực thi chiến lược ...  và yêu cầu cao nhất trong các bộ phận về năng lực ... Để thực thi chiến lược ... Là bao nhiêu trên thang đo năng lực
Lưu ý: Cần căn cứ vào chiến lược và đặc điểm của tổ chức để đưa ra yêu cầu.</t>
        </r>
      </text>
    </comment>
  </commentList>
</comments>
</file>

<file path=xl/comments3.xml><?xml version="1.0" encoding="utf-8"?>
<comments xmlns="http://schemas.openxmlformats.org/spreadsheetml/2006/main">
  <authors>
    <author>KinhcanLap</author>
  </authors>
  <commentList>
    <comment ref="E4" authorId="0">
      <text>
        <r>
          <rPr>
            <b/>
            <sz val="8"/>
            <color indexed="81"/>
            <rFont val="Tahoma"/>
            <family val="2"/>
            <charset val="163"/>
          </rPr>
          <t>KinhcanLap:</t>
        </r>
        <r>
          <rPr>
            <sz val="8"/>
            <color indexed="81"/>
            <rFont val="Tahoma"/>
            <family val="2"/>
            <charset val="163"/>
          </rPr>
          <t xml:space="preserve">
Có cần năng lực không?
Nếu cần thì mức cao nhất là bao nhiêu?</t>
        </r>
      </text>
    </comment>
  </commentList>
</comments>
</file>

<file path=xl/comments4.xml><?xml version="1.0" encoding="utf-8"?>
<comments xmlns="http://schemas.openxmlformats.org/spreadsheetml/2006/main">
  <authors>
    <author>KinhcanLap</author>
  </authors>
  <commentList>
    <comment ref="R8" authorId="0">
      <text>
        <r>
          <rPr>
            <b/>
            <sz val="8"/>
            <color indexed="81"/>
            <rFont val="Tahoma"/>
            <family val="2"/>
            <charset val="163"/>
          </rPr>
          <t>KinhcanLap:</t>
        </r>
        <r>
          <rPr>
            <sz val="8"/>
            <color indexed="81"/>
            <rFont val="Tahoma"/>
            <family val="2"/>
            <charset val="163"/>
          </rPr>
          <t xml:space="preserve">
Vòng tròn an toan. Vượt ra ở đâu sẽ rủi ro ở đó</t>
        </r>
      </text>
    </comment>
  </commentList>
</comments>
</file>

<file path=xl/sharedStrings.xml><?xml version="1.0" encoding="utf-8"?>
<sst xmlns="http://schemas.openxmlformats.org/spreadsheetml/2006/main" count="1053" uniqueCount="441">
  <si>
    <t xml:space="preserve">CƠ CẤU TỔ CHỨC PHÒNG </t>
  </si>
  <si>
    <t xml:space="preserve">Mã số </t>
  </si>
  <si>
    <t>Ngày phát hành</t>
  </si>
  <si>
    <t>Lần chỉnh sửa, bổ sung</t>
  </si>
  <si>
    <t>KINH DOANH</t>
  </si>
  <si>
    <t>Số trang</t>
  </si>
  <si>
    <t>1.</t>
  </si>
  <si>
    <t>Cơ cấu tổ chức bộ phận</t>
  </si>
  <si>
    <t>2.</t>
  </si>
  <si>
    <t>Mục đích | Goal</t>
  </si>
  <si>
    <t>Đảm bảo doanh thu và khách hàng cho công ty</t>
  </si>
  <si>
    <t>3.</t>
  </si>
  <si>
    <t>Chức năng của phòng Kinh doanh | Function</t>
  </si>
  <si>
    <t>STT</t>
  </si>
  <si>
    <t>Chức năng</t>
  </si>
  <si>
    <t>Tên vị trí</t>
  </si>
  <si>
    <t>A</t>
  </si>
  <si>
    <t>Chức năng chính</t>
  </si>
  <si>
    <t>Phát triển dự án</t>
  </si>
  <si>
    <t>CSKH</t>
  </si>
  <si>
    <t>B.</t>
  </si>
  <si>
    <t>Chức năng hỗ trợ</t>
  </si>
  <si>
    <t>TP Sale</t>
  </si>
  <si>
    <t>Admin Sale</t>
  </si>
  <si>
    <t>4.</t>
  </si>
  <si>
    <t>Sơ đồ tổ chức</t>
  </si>
  <si>
    <t>Rank | Ngạch</t>
  </si>
  <si>
    <t>Manager</t>
  </si>
  <si>
    <t>TN PT dự án</t>
  </si>
  <si>
    <t>Team Leader / Executive</t>
  </si>
  <si>
    <t>Staff</t>
  </si>
  <si>
    <t>5.</t>
  </si>
  <si>
    <t>Phân bổ nhiệm:</t>
  </si>
  <si>
    <t>Stt</t>
  </si>
  <si>
    <t>Ma trận phân nhiệm</t>
  </si>
  <si>
    <t>Tìm khách hàng</t>
  </si>
  <si>
    <t>C</t>
  </si>
  <si>
    <t>T</t>
  </si>
  <si>
    <t>H</t>
  </si>
  <si>
    <t>Chuẩn bị thầu</t>
  </si>
  <si>
    <t>Chào hàng và đấu thầu</t>
  </si>
  <si>
    <t>Bán hàng cho KH</t>
  </si>
  <si>
    <t>Thu hồi công nợ</t>
  </si>
  <si>
    <t>Chăm sóc KH</t>
  </si>
  <si>
    <t>Xem xét lại và soạn thảo các hợp đồng kinh doanh</t>
  </si>
  <si>
    <t>Giải quyết tranh chấp thương mại về kinh doanh</t>
  </si>
  <si>
    <t>Giữ an ninh trật tự trong phòng Kinh doanh</t>
  </si>
  <si>
    <t>Phòng cháy chữa cháy trong phòng Kinh doanh</t>
  </si>
  <si>
    <t>Mua sắm cơ sở vật chất, công cụ dụng cụ cho phòng Kinh doanh</t>
  </si>
  <si>
    <t>Lập kê hoạch và chiến lược kinh doanh</t>
  </si>
  <si>
    <t>Xây dựng chính sách Kinh doanh</t>
  </si>
  <si>
    <t>Quản trị rủi ro trong quá trình kinh doanh</t>
  </si>
  <si>
    <t>Duy trì văn hóa doanh nghiệp tại phòng KD</t>
  </si>
  <si>
    <t>Tuyển dụng nhân viên cho phòng Kinh doanh</t>
  </si>
  <si>
    <t>Đào tạo nâng cao năng lực phòng KD</t>
  </si>
  <si>
    <t>Đánh giá kết quả và hiệu suất công việc của phòng</t>
  </si>
  <si>
    <t>Xử lý quan hệ lao động trong phòng</t>
  </si>
  <si>
    <t>C: Chịu trách nhiệm chính</t>
  </si>
  <si>
    <t>T: Tham gia vào dòng chảy công việc</t>
  </si>
  <si>
    <t>H: Hỗ trợ, cung cấp thông tin</t>
  </si>
  <si>
    <t xml:space="preserve">Ngày        tháng      năm </t>
  </si>
  <si>
    <t>LĐ PHÊ DUYỆT</t>
  </si>
  <si>
    <t>PHÒNG TCLĐ</t>
  </si>
  <si>
    <t>TRƯỞNG BỘ PHẬN</t>
  </si>
  <si>
    <t>BẢNG PHÂN BỔ NĂNG LỰC HOẠT ĐỘNG TOÀN CÔNG TY NĂM 
(Ban hành theo quyết định số ………./HĐQT ngày ……/……./…………</t>
  </si>
  <si>
    <t>Vị trí</t>
  </si>
  <si>
    <t>TP Kinh doanh</t>
  </si>
  <si>
    <t>Ký hiệu</t>
  </si>
  <si>
    <t>Mục tiêu bộ phận</t>
  </si>
  <si>
    <t>Trọng số</t>
  </si>
  <si>
    <t>Tên năng lực / Competencies</t>
  </si>
  <si>
    <t>Định nghĩa năng lực</t>
  </si>
  <si>
    <t>Phân loại</t>
  </si>
  <si>
    <t>Yêu cầu NL</t>
  </si>
  <si>
    <t>Công cụ đánh giá Năng lực</t>
  </si>
  <si>
    <t>Tần suất kiểm tra/ Đào tạo</t>
  </si>
  <si>
    <t>Bậc năng lực</t>
  </si>
  <si>
    <t>Nhóm</t>
  </si>
  <si>
    <t>Thành phần</t>
  </si>
  <si>
    <t>Năng lực</t>
  </si>
  <si>
    <t>Tham chiếu</t>
  </si>
  <si>
    <t>Yêu cầu</t>
  </si>
  <si>
    <t>F2</t>
  </si>
  <si>
    <t>Gia tăng doanh thu bán hàng</t>
  </si>
  <si>
    <t>Đấu thầu</t>
  </si>
  <si>
    <t>S</t>
  </si>
  <si>
    <t>Bài kiểm tra</t>
  </si>
  <si>
    <t>Năm</t>
  </si>
  <si>
    <t>F3</t>
  </si>
  <si>
    <t>Kiểm soát chí phí và dòng tiền</t>
  </si>
  <si>
    <t>Lập kế hoạch ngân sách</t>
  </si>
  <si>
    <t>C1</t>
  </si>
  <si>
    <t>C1K1</t>
  </si>
  <si>
    <t>Tìm kiếm khách hàng tiềm năng mới</t>
  </si>
  <si>
    <t>QT marketing</t>
  </si>
  <si>
    <t>K</t>
  </si>
  <si>
    <t>C1S1</t>
  </si>
  <si>
    <t>Xây dựng mối quan hệ</t>
  </si>
  <si>
    <t>P1</t>
  </si>
  <si>
    <t>P1K1</t>
  </si>
  <si>
    <t xml:space="preserve">Gia tăng cam kết nhân lực </t>
  </si>
  <si>
    <t>Quản trị Nhân sự</t>
  </si>
  <si>
    <t>Phỏng vấn</t>
  </si>
  <si>
    <t>P1K2</t>
  </si>
  <si>
    <t>Lãnh đạo</t>
  </si>
  <si>
    <t>JD1</t>
  </si>
  <si>
    <t>JD1K1</t>
  </si>
  <si>
    <t>Lập kế hoạch kinh doanh chung công ty</t>
  </si>
  <si>
    <t>Ngành lưu lượng</t>
  </si>
  <si>
    <t>JD2</t>
  </si>
  <si>
    <t>JD2A1</t>
  </si>
  <si>
    <t>Sáng tạo</t>
  </si>
  <si>
    <t>JD3</t>
  </si>
  <si>
    <t>JD3S1</t>
  </si>
  <si>
    <t>Gài thầu</t>
  </si>
  <si>
    <t>JD4</t>
  </si>
  <si>
    <t>JD4A1</t>
  </si>
  <si>
    <t>Thực tế</t>
  </si>
  <si>
    <t>Core</t>
  </si>
  <si>
    <t>Co1</t>
  </si>
  <si>
    <t>Duy trì năng lực lõi</t>
  </si>
  <si>
    <t>Nhân văn</t>
  </si>
  <si>
    <t>Co2</t>
  </si>
  <si>
    <t>Nhiệt huyết</t>
  </si>
  <si>
    <t>Co3</t>
  </si>
  <si>
    <t>Hợp tác</t>
  </si>
  <si>
    <t>Co4</t>
  </si>
  <si>
    <t>Đàm phán</t>
  </si>
  <si>
    <t>Co5</t>
  </si>
  <si>
    <t>Uy tín</t>
  </si>
  <si>
    <t>Co6</t>
  </si>
  <si>
    <t>Thị trường</t>
  </si>
  <si>
    <t>Tổng</t>
  </si>
  <si>
    <t>Ngày …. Tháng ….. Năm …….</t>
  </si>
  <si>
    <t>Đánh giá năng lực</t>
  </si>
  <si>
    <t xml:space="preserve">KQ </t>
  </si>
  <si>
    <t>% đáp ứng</t>
  </si>
  <si>
    <t>Điểm %</t>
  </si>
  <si>
    <t>F2K1</t>
  </si>
  <si>
    <t>Sản phẩm</t>
  </si>
  <si>
    <t>Tháng</t>
  </si>
  <si>
    <t>C5</t>
  </si>
  <si>
    <t>C5S1</t>
  </si>
  <si>
    <t>Xây dựng kênh phân phối mới</t>
  </si>
  <si>
    <t>JD1S1</t>
  </si>
  <si>
    <t>Tìm kiếm thông tin</t>
  </si>
  <si>
    <t>JD2K1</t>
  </si>
  <si>
    <t>JD2S1</t>
  </si>
  <si>
    <t>Làm việc nhóm</t>
  </si>
  <si>
    <t>JD3S2</t>
  </si>
  <si>
    <t>JD3A1</t>
  </si>
  <si>
    <t>Nhanh nhẹn</t>
  </si>
  <si>
    <t>Cấp năng lực</t>
  </si>
  <si>
    <t>Mức 1</t>
  </si>
  <si>
    <t>Mức 2</t>
  </si>
  <si>
    <t>Mức 3</t>
  </si>
  <si>
    <t>Mức 4</t>
  </si>
  <si>
    <t>Mức 5</t>
  </si>
  <si>
    <t>Yếu</t>
  </si>
  <si>
    <t>Trung Bình</t>
  </si>
  <si>
    <t>Khá</t>
  </si>
  <si>
    <t>Giỏi</t>
  </si>
  <si>
    <t>Xuất sắc</t>
  </si>
  <si>
    <t>Hiểu biết cơ bản, làm tối thiểu</t>
  </si>
  <si>
    <t>Hiểu biết tốt,làm được một phần, cần sự giám sát hỗ trợ</t>
  </si>
  <si>
    <t>Hiểu biết sâu, thành thạo kỹ năng, làm được độc lập</t>
  </si>
  <si>
    <t>Hiểu biết sâu, thành thạo kỹ năng, cải tiến, hoàn toàn độc lập</t>
  </si>
  <si>
    <t>Hiểu biết sâu rộng, thành thạo, có khả năng đào tạo/ gây ảnh hưởng, cải tiến mới</t>
  </si>
  <si>
    <t>Là khả năng +</t>
  </si>
  <si>
    <t>Là hiểu biết +</t>
  </si>
  <si>
    <t>Là hành vi +</t>
  </si>
  <si>
    <t>Là khả năng chuyển đổi dữ liệu data khách hàng tiềm năng thành khách hàng</t>
  </si>
  <si>
    <t>Liên lạc được với khách</t>
  </si>
  <si>
    <t>Liên lạc được với khách nhưng cần sự hỗ trợ</t>
  </si>
  <si>
    <t>Làm cho khách chủ động liên hệ với mình</t>
  </si>
  <si>
    <t>Nguyễn Hùng Cường | kinhcan24 | blognhansu.net.vn</t>
  </si>
  <si>
    <t>TỪ ĐIỂN NĂNG LỰC KINH DOANH</t>
  </si>
  <si>
    <t>F2S1</t>
  </si>
  <si>
    <t>F3S1</t>
  </si>
  <si>
    <t>HƯỚNG DẪN CÁC LÀM TẮT XÁC ĐỊNH KHUNG NĂNG LỰC VỊ TRÍ</t>
  </si>
  <si>
    <t>Bước 0</t>
  </si>
  <si>
    <t>Xác định mức độ thành thạo năng lực và bậc thợ lành nghề</t>
  </si>
  <si>
    <t>Bước 1</t>
  </si>
  <si>
    <t xml:space="preserve">Xác định chức năng phòng </t>
  </si>
  <si>
    <t>Xác định các vị trí và công việc của vị trí theo ma trận phân nhiệm</t>
  </si>
  <si>
    <t>Bước 2</t>
  </si>
  <si>
    <t>Phân tách năng lực thực thi chức năng phòng bằng câu hỏi: Từng chức năng cần có kiến thức, kỹ năng, thái độ gì</t>
  </si>
  <si>
    <t>Bước 3</t>
  </si>
  <si>
    <t>Tập hợp các năng lực đã phân tách vào thư viện năng lực</t>
  </si>
  <si>
    <t>Phân bổ các năng lực xuống các vị trí theo ma trận phân nhiệm</t>
  </si>
  <si>
    <t>Bước 4</t>
  </si>
  <si>
    <t>Rút gọn các năng lực của từng vị trí xuống 8</t>
  </si>
  <si>
    <t xml:space="preserve">Vi dụ: </t>
  </si>
  <si>
    <t>https://blognhansu.net.vn/2021/10/05/cach-xay-khung-nang-luc-lo-trinh-cong-danh-vi-tri-tat-doi-nhu-the-nao/</t>
  </si>
  <si>
    <t>HỆ THỐNG QUẢN TRỊ NHÂN SỰ BÀI BẢN</t>
  </si>
  <si>
    <t>Nguồn: Nguyễn Hùng Cường | kinhcan24 | blognhansu.net.vn</t>
  </si>
  <si>
    <t>Version 2.3</t>
  </si>
  <si>
    <t>Update: 9/10/2021</t>
  </si>
  <si>
    <t>Xây chiến lược Cty và chiến lược NS</t>
  </si>
  <si>
    <t>Xây dựng Bản đồ chiến lược</t>
  </si>
  <si>
    <t>Xác định các quy trình tổng</t>
  </si>
  <si>
    <t>Xây dựng thương hiệu tuyển dụng, Employee Branding</t>
  </si>
  <si>
    <t>Xây dựng Khung năng lực thực hiện chiến lược</t>
  </si>
  <si>
    <t>Xây dựng Sơ đồ tổ chức phục vụ chiến lược</t>
  </si>
  <si>
    <t>Xây dựng BSC / KPI CEO</t>
  </si>
  <si>
    <t>Xác định ngân sách phân bổ, dự kiến định biên nhân sự</t>
  </si>
  <si>
    <t>Xây dựng hệ thống theo dõi lưu trữ data nhân sự</t>
  </si>
  <si>
    <t>Hoàn hiện hệ thống nhận diện văn hóa</t>
  </si>
  <si>
    <t>Xác định các điểm giới hạn an toàn chiến lược</t>
  </si>
  <si>
    <t>Xác định lộ trình chức danh và chuyên môn</t>
  </si>
  <si>
    <t>Hoàn thiện hệ thống bảo mật thông tin</t>
  </si>
  <si>
    <t>Xác định từ khóa/ tính cách tổ chức</t>
  </si>
  <si>
    <t>Xác định các quy trình bộ phận</t>
  </si>
  <si>
    <t>Xác định bộ từ điển năng lực</t>
  </si>
  <si>
    <t>Sơ đồ và chức năng bộ phận</t>
  </si>
  <si>
    <t>Xác đinh thư viện KPI bộ phận</t>
  </si>
  <si>
    <t>Xác định triết lý tổ chức</t>
  </si>
  <si>
    <t>Xác định lưu đồ phối hợp công việc</t>
  </si>
  <si>
    <t>Xác định ma trận phân quyền và phối hợp công việc, trao đổi thông tin</t>
  </si>
  <si>
    <t>Xác định hoài bão, tầm nhìn, sứ mệnh tổ chức</t>
  </si>
  <si>
    <t>QT chi tiết vị trí</t>
  </si>
  <si>
    <t>Yêu cầu năng lực vị trí/ Tiêu chuẩn tuyển dụng</t>
  </si>
  <si>
    <t>Mô tả công việc vị trí</t>
  </si>
  <si>
    <t>KPI các vị trí</t>
  </si>
  <si>
    <t>Định biên dựa trên thời lượng và đầu công việc</t>
  </si>
  <si>
    <t>Xác định quan điểm quản trị cho từng mảng, đầu việc</t>
  </si>
  <si>
    <t>Xây dựng quy định/ quy chế thực hiện các công việc</t>
  </si>
  <si>
    <t>Quy chế đánh giá nâng lương</t>
  </si>
  <si>
    <t>Đánh giá giá trị công việc</t>
  </si>
  <si>
    <t>Xây dựng quy chế đánh giá hiệu quả công việc</t>
  </si>
  <si>
    <t>Định biên dựa trên KPI/ khối lượng công việc</t>
  </si>
  <si>
    <t>Đưa quan điểm vào trong các quy chế, quy định</t>
  </si>
  <si>
    <t>Hệ thống lương 3P - Quy chế lương thưởng</t>
  </si>
  <si>
    <t>Định biên dựa trên chi phí</t>
  </si>
  <si>
    <t>Xây dựng quy chế đãi ngộ ESOP, SO</t>
  </si>
  <si>
    <t>Hoàn thiện chương trình đào tạo hội nhập</t>
  </si>
  <si>
    <t>Xây dựng nguồn tuyển dụng</t>
  </si>
  <si>
    <t>Xây dựng chương trình đào tạo năng lực</t>
  </si>
  <si>
    <t>Xây dựng quy chế bổ nhiệm, bãi nhiệm</t>
  </si>
  <si>
    <t>Xây dựng quy chế đãi ngộ khác</t>
  </si>
  <si>
    <t>University Tour</t>
  </si>
  <si>
    <t>Chương trình đào tạo cán bộ nguồn</t>
  </si>
  <si>
    <t>Xây dựng chương trình đào tạo văn hóa/ teambuilding</t>
  </si>
  <si>
    <t>Chương trình đào tạo cán bộ key</t>
  </si>
  <si>
    <t>Xây dựng chương trình quản trị tri thức</t>
  </si>
  <si>
    <t xml:space="preserve">Thành lập học viện </t>
  </si>
  <si>
    <t>Thành lập các khu vực chuyển hóa tri thức</t>
  </si>
  <si>
    <t>LƯƠNG</t>
  </si>
  <si>
    <t>SƠ ĐỒ XÂY DỰNG HỆ THỐNG THU NHẬP (LƯƠNG) 3P</t>
  </si>
  <si>
    <t>Pan1: Nếu lên bậc cũng phải đánh giá năng lực thì P2 nhập vào với P1 và chỉ cần phân ngạch phân bậc là được</t>
  </si>
  <si>
    <t>Nguyễn Hùng Cường | Kinhcan24 | Blognhansu.net.vn</t>
  </si>
  <si>
    <t>Phương án trả lương</t>
  </si>
  <si>
    <t>P2</t>
  </si>
  <si>
    <t>P3</t>
  </si>
  <si>
    <t>Khách hàng trả tiền</t>
  </si>
  <si>
    <t>Công ty được</t>
  </si>
  <si>
    <t>Nhân viên được</t>
  </si>
  <si>
    <t>Thực trả</t>
  </si>
  <si>
    <t>Ghi chú</t>
  </si>
  <si>
    <t>Thưởng cuối năm</t>
  </si>
  <si>
    <t>Cấp bậc / mức lương</t>
  </si>
  <si>
    <t>Lương cơ bản</t>
  </si>
  <si>
    <t>Lương năng lực</t>
  </si>
  <si>
    <t>Chỉ số KQCV</t>
  </si>
  <si>
    <t>Thưởng hiệu suất</t>
  </si>
  <si>
    <t>Phụ cấp</t>
  </si>
  <si>
    <t>Thưởng doanh số</t>
  </si>
  <si>
    <t>Chia %</t>
  </si>
  <si>
    <t>Thu nhập</t>
  </si>
  <si>
    <t>%DS</t>
  </si>
  <si>
    <t>Nhân viên bậc 1</t>
  </si>
  <si>
    <t>4 tr</t>
  </si>
  <si>
    <t>80 điểm</t>
  </si>
  <si>
    <t>2 triệu hoặc pan #</t>
  </si>
  <si>
    <t>Khoán 1</t>
  </si>
  <si>
    <t>10 trieu</t>
  </si>
  <si>
    <t>6 triệu</t>
  </si>
  <si>
    <t>4 triệu (40%)</t>
  </si>
  <si>
    <t>4 triệu</t>
  </si>
  <si>
    <t>Khách trả tiền mới chia</t>
  </si>
  <si>
    <t>LƯƠNG P1</t>
  </si>
  <si>
    <t>P2 = % x P1</t>
  </si>
  <si>
    <t>P3 = % x P1</t>
  </si>
  <si>
    <t>Phụ cấp / Phúc lợi</t>
  </si>
  <si>
    <t>% Doanh số</t>
  </si>
  <si>
    <t>Nhân viên bậc 2</t>
  </si>
  <si>
    <t>Khoán 2</t>
  </si>
  <si>
    <t>3,2 triệu</t>
  </si>
  <si>
    <t>Khách trả tiền mới chia + Giữ lại 20% thực trả của nhân viên</t>
  </si>
  <si>
    <t>9, 6 triệu</t>
  </si>
  <si>
    <t>Cao cấp</t>
  </si>
  <si>
    <t>Bậc 1</t>
  </si>
  <si>
    <t>Cấp 1 / nhân viên</t>
  </si>
  <si>
    <t>Cấp 2 / cấp chuẩn</t>
  </si>
  <si>
    <t>Cấp 3 / CV cao cấp</t>
  </si>
  <si>
    <t>Cấp 4 / Chuyên gia</t>
  </si>
  <si>
    <t>Cấp 5 / CG cao cấp</t>
  </si>
  <si>
    <t>Nhân viên bậc 3</t>
  </si>
  <si>
    <t>Lương 1</t>
  </si>
  <si>
    <t>0 (0%)</t>
  </si>
  <si>
    <t>2 triệu</t>
  </si>
  <si>
    <t>1,6 triệu</t>
  </si>
  <si>
    <t>Công ty giữ 20% thưởng KPI</t>
  </si>
  <si>
    <t>4, 8 triệu</t>
  </si>
  <si>
    <t>Quản lý/ CG</t>
  </si>
  <si>
    <t>Chuyên viên bậc 1</t>
  </si>
  <si>
    <t>5 triệu</t>
  </si>
  <si>
    <t>Lương 2</t>
  </si>
  <si>
    <t>Công ty giữ 20% của tổng thu nhập</t>
  </si>
  <si>
    <t>Chuyên viên</t>
  </si>
  <si>
    <t>Chuyên viên bậc 2</t>
  </si>
  <si>
    <t>Nhân viên</t>
  </si>
  <si>
    <t>Chuyên viên cao cấp</t>
  </si>
  <si>
    <t>Theo cá nhân</t>
  </si>
  <si>
    <t>Chú ý:</t>
  </si>
  <si>
    <t>Với phương án khoán % chia cao nhưng không có lương</t>
  </si>
  <si>
    <t>CÁCH TRIỂN KHAI XÂY DỰNG LƯƠNG 3P</t>
  </si>
  <si>
    <t>Chuyên gia</t>
  </si>
  <si>
    <t>7 triệu</t>
  </si>
  <si>
    <t>Với phương án lương % chia thấp nhưng có lương</t>
  </si>
  <si>
    <t>Chiến lược Cty</t>
  </si>
  <si>
    <t>Kế hoạch năm của Bộ phận</t>
  </si>
  <si>
    <t>Pan2:</t>
  </si>
  <si>
    <t>Chính sách nâng lương: lên theo thâm niên</t>
  </si>
  <si>
    <t>Lên theo việc đánh giá năng lực</t>
  </si>
  <si>
    <t>#</t>
  </si>
  <si>
    <t>Chuyên gia cao cấp</t>
  </si>
  <si>
    <t>8 triệu</t>
  </si>
  <si>
    <t>Nếu tách ra việc phân bậc và lên cấp khác nhau thì lên bậc sẽ đơn giản như tính thâm niên. Còn lên cấp thì phải ĐG.</t>
  </si>
  <si>
    <t>Trưởng nhóm</t>
  </si>
  <si>
    <t>Theo nhóm</t>
  </si>
  <si>
    <t>= a% x tổng nhân viên x thưởng hiệu suất</t>
  </si>
  <si>
    <t>Trưởng phòng</t>
  </si>
  <si>
    <t>Theo phòng</t>
  </si>
  <si>
    <t>CHÚNG TA CHỌN PHƯƠNG ÁN TRẢ LƯƠNG CHO NHÂN VIÊN NÀO?</t>
  </si>
  <si>
    <t>Mục tiêu của bộ phận</t>
  </si>
  <si>
    <t>Mục tiêu của cá nhân</t>
  </si>
  <si>
    <t>Hệ thống KPIs cá nhân</t>
  </si>
  <si>
    <t>Thưởng định kỳ</t>
  </si>
  <si>
    <t>Phó giám đốc</t>
  </si>
  <si>
    <t>Theo khối</t>
  </si>
  <si>
    <t>Mục tiêu Cty</t>
  </si>
  <si>
    <t>Giám đốc</t>
  </si>
  <si>
    <t>Theo công ty</t>
  </si>
  <si>
    <t>Thưởng theo lương</t>
  </si>
  <si>
    <t>Quy trình công việc</t>
  </si>
  <si>
    <t>Khung năng lực chiến lược</t>
  </si>
  <si>
    <t>Từ điển năng lực</t>
  </si>
  <si>
    <t>Phân cấp / chức danh</t>
  </si>
  <si>
    <t>P1 và P2 dùng để xây dựng lộ trình nghề nghiệp</t>
  </si>
  <si>
    <t>Nhận thức công việc (ASK)</t>
  </si>
  <si>
    <t>Năng lực cá nhân</t>
  </si>
  <si>
    <t>Lương theo năng lực</t>
  </si>
  <si>
    <t>Cấp 1</t>
  </si>
  <si>
    <t>Cấp 2</t>
  </si>
  <si>
    <t>Chuỗi giá trị</t>
  </si>
  <si>
    <t>Cơ cấu tổ chức</t>
  </si>
  <si>
    <t>Mô tả công việc</t>
  </si>
  <si>
    <t>Cấp 3</t>
  </si>
  <si>
    <t>Cấp 4</t>
  </si>
  <si>
    <t>Cấp 5</t>
  </si>
  <si>
    <t xml:space="preserve">Giá trị công việc </t>
  </si>
  <si>
    <t>Lương thị trường</t>
  </si>
  <si>
    <t>Tổng quỹ lương cho phép</t>
  </si>
  <si>
    <t>Lương theo vị trí</t>
  </si>
  <si>
    <t>Đánh giá công việc</t>
  </si>
  <si>
    <t>LỘ TRÌNH THĂNG TIẾN THEO CHỨC DANH</t>
  </si>
  <si>
    <t>Chỉ tiêu đánh giá</t>
  </si>
  <si>
    <t>Ngạch cao cấp</t>
  </si>
  <si>
    <t>GD</t>
  </si>
  <si>
    <t>LỘ TRÌNH CÔNG DANH</t>
  </si>
  <si>
    <t>PGD</t>
  </si>
  <si>
    <t>Ngạch Quản lý</t>
  </si>
  <si>
    <t>Phó Giám đốc</t>
  </si>
  <si>
    <t>TP</t>
  </si>
  <si>
    <t>Trưởng Phòng</t>
  </si>
  <si>
    <t>TN</t>
  </si>
  <si>
    <t>Ngạch NV</t>
  </si>
  <si>
    <t>Trưởng Nhóm</t>
  </si>
  <si>
    <t>bậc</t>
  </si>
  <si>
    <t>bậc phải thiết kế dài đủ 20 năm</t>
  </si>
  <si>
    <t>Chuyên gi cao cấp</t>
  </si>
  <si>
    <t>Ngạch chuyên gia</t>
  </si>
  <si>
    <t>Ngạch chuyên viên</t>
  </si>
  <si>
    <t>NV</t>
  </si>
  <si>
    <t>LỘ TRÌNH THĂNG TIẾN THEO CHUYÊN MÔN</t>
  </si>
  <si>
    <t>TỪ ĐIỂN NĂNG LỰC - PHÂN CẤP / BẬC</t>
  </si>
  <si>
    <t>Năng lực vị trí</t>
  </si>
  <si>
    <t>Chức danh</t>
  </si>
  <si>
    <t>Năng lực lõi - năng lực chung</t>
  </si>
  <si>
    <t>Chuyên viên / trưởng nhóm</t>
  </si>
  <si>
    <t>Chuyên viên Cao cấp / trưởng phòng</t>
  </si>
  <si>
    <t>Chuyên gia / PGĐ</t>
  </si>
  <si>
    <t>Chuyên gia cao cấp / GĐ</t>
  </si>
  <si>
    <t>Bậc năng lực - Bậc thợ - Level</t>
  </si>
  <si>
    <t>T.Tiền</t>
  </si>
  <si>
    <t>Lõi</t>
  </si>
  <si>
    <t>II</t>
  </si>
  <si>
    <t>III</t>
  </si>
  <si>
    <t>V</t>
  </si>
  <si>
    <t>Am hiểu CNTT</t>
  </si>
  <si>
    <t>IV</t>
  </si>
  <si>
    <t>Có kiến thức về tập đoàn</t>
  </si>
  <si>
    <t>I</t>
  </si>
  <si>
    <t>Có kiến thức về công ty</t>
  </si>
  <si>
    <t>A. Công việc: NHÂN SỰ</t>
  </si>
  <si>
    <t>Vị trí Tổng hợp - Chung</t>
  </si>
  <si>
    <t>Tổng hợp</t>
  </si>
  <si>
    <t>Năng lực nghề / Lộ trình chuyên môn</t>
  </si>
  <si>
    <t>Chuyên viên Cao cấp</t>
  </si>
  <si>
    <t>Kiến thức(K)</t>
  </si>
  <si>
    <t>Chứng chỉ</t>
  </si>
  <si>
    <t>CCNA</t>
  </si>
  <si>
    <t>CCNP</t>
  </si>
  <si>
    <t>CCIE</t>
  </si>
  <si>
    <t>Kiến thức nhân sự</t>
  </si>
  <si>
    <t>Kỹ năng (S)</t>
  </si>
  <si>
    <t>Giao tiếp</t>
  </si>
  <si>
    <t>Thuyết trình</t>
  </si>
  <si>
    <t>Tố chất (A)</t>
  </si>
  <si>
    <t>Thích ứng</t>
  </si>
  <si>
    <t>Hướng đích</t>
  </si>
  <si>
    <t>Phát triển người khác</t>
  </si>
  <si>
    <t>Năng lực quản lý (danh sách Byham) / Lộ trình chức danh</t>
  </si>
  <si>
    <t>Phó Giám Đốc</t>
  </si>
  <si>
    <t>Giám Đốc</t>
  </si>
  <si>
    <t>Chuyên môn</t>
  </si>
  <si>
    <t>Như năng lực nhân viên ở trên</t>
  </si>
  <si>
    <t>Phải ít nhất là nhân viên bậc 2</t>
  </si>
  <si>
    <t>Phải ít nhất là chuyên viên bậc 3</t>
  </si>
  <si>
    <t>Lãnh đạo tạo ảnh hưởng</t>
  </si>
  <si>
    <t>-</t>
  </si>
  <si>
    <t>Ra quyết định</t>
  </si>
  <si>
    <t>Quản lý hiệu quả công việc</t>
  </si>
  <si>
    <t>Truyền thông</t>
  </si>
  <si>
    <t>Cá nhân</t>
  </si>
  <si>
    <t xml:space="preserve">Lên bậc có 2 phương án: 
</t>
  </si>
  <si>
    <t>Lên cấp / chức danh: phải đánh giá năng lực</t>
  </si>
  <si>
    <t>- PAN1 : chỉ cần lên theo thâm niên</t>
  </si>
  <si>
    <t>Mỗi cấp và chức danh lại có bậc. Việc lên bậc như thế nào phụ thuộc vào chính sách công ty như 2 phương án bên</t>
  </si>
  <si>
    <t>- PAN2 : lên theo năng lực</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</si>
</sst>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43" formatCode="_(* #,##0.00_);_(* \(#,##0.00\);_(* &quot;-&quot;??_);_(@_)"/>
    <numFmt numFmtId="164" formatCode="0.0%"/>
    <numFmt numFmtId="165" formatCode="_ &quot;\&quot;* #,##0_ ;_ &quot;\&quot;* \-#,##0_ ;_ &quot;\&quot;* &quot;-&quot;_ ;_ @_ "/>
    <numFmt numFmtId="166" formatCode="_ &quot;\&quot;* #,##0.00_ ;_ &quot;\&quot;* \-#,##0.00_ ;_ &quot;\&quot;* &quot;-&quot;??_ ;_ @_ "/>
    <numFmt numFmtId="167" formatCode="_ * #,##0_ ;_ * \-#,##0_ ;_ * &quot;-&quot;_ ;_ @_ "/>
    <numFmt numFmtId="168" formatCode="_ * #,##0.00_ ;_ * \-#,##0.00_ ;_ * &quot;-&quot;??_ ;_ @_ "/>
    <numFmt numFmtId="169" formatCode="\$#,##0\ ;\(\$#,##0\)"/>
    <numFmt numFmtId="170" formatCode="_-* #,##0.00\ _₫_-;\-* #,##0.00\ _₫_-;_-* &quot;-&quot;??\ _₫_-;_-@_-"/>
    <numFmt numFmtId="171" formatCode="_-&quot;£&quot;* #,##0.00_-;\-&quot;£&quot;* #,##0.00_-;_-&quot;£&quot;* &quot;-&quot;??_-;_-@_-"/>
    <numFmt numFmtId="172" formatCode="s\t\a\nd\a\rd"/>
    <numFmt numFmtId="173" formatCode="_([$€-2]* #,##0.00_);_([$€-2]* \(#,##0.00\);_([$€-2]* &quot;-&quot;??_)"/>
    <numFmt numFmtId="174" formatCode="&quot;\&quot;#,##0;[Red]&quot;\&quot;&quot;\&quot;\-#,##0"/>
    <numFmt numFmtId="175" formatCode="&quot;\&quot;#,##0.00;[Red]&quot;\&quot;&quot;\&quot;&quot;\&quot;&quot;\&quot;&quot;\&quot;&quot;\&quot;\-#,##0.00"/>
    <numFmt numFmtId="176" formatCode="&quot;\&quot;#,##0.00;[Red]&quot;\&quot;\-#,##0.00"/>
    <numFmt numFmtId="177" formatCode="&quot;\&quot;#,##0;[Red]&quot;\&quot;\-#,##0"/>
    <numFmt numFmtId="178" formatCode="#,##0\ _₫"/>
  </numFmts>
  <fonts count="109">
    <font>
      <sz val="11"/>
      <color theme="1"/>
      <name val="Calibri"/>
      <family val="2"/>
      <charset val="163"/>
      <scheme val="minor"/>
    </font>
    <font>
      <sz val="11"/>
      <color theme="1"/>
      <name val="Calibri"/>
      <family val="2"/>
      <scheme val="minor"/>
    </font>
    <font>
      <sz val="11"/>
      <color theme="1"/>
      <name val="Calibri"/>
      <family val="2"/>
      <scheme val="minor"/>
    </font>
    <font>
      <sz val="11"/>
      <color theme="0"/>
      <name val="Calibri"/>
      <family val="2"/>
      <scheme val="minor"/>
    </font>
    <font>
      <sz val="11"/>
      <color indexed="8"/>
      <name val="Arial"/>
      <family val="2"/>
    </font>
    <font>
      <b/>
      <sz val="11"/>
      <color indexed="8"/>
      <name val="Cambria"/>
      <family val="1"/>
      <charset val="163"/>
      <scheme val="major"/>
    </font>
    <font>
      <b/>
      <sz val="18"/>
      <color rgb="FF002060"/>
      <name val="Cambria"/>
      <family val="1"/>
      <charset val="163"/>
      <scheme val="major"/>
    </font>
    <font>
      <b/>
      <i/>
      <sz val="11"/>
      <color indexed="8"/>
      <name val="Cambria"/>
      <family val="1"/>
      <charset val="163"/>
      <scheme val="major"/>
    </font>
    <font>
      <sz val="11"/>
      <color indexed="8"/>
      <name val="Cambria"/>
      <family val="1"/>
      <charset val="163"/>
      <scheme val="major"/>
    </font>
    <font>
      <b/>
      <sz val="11"/>
      <color rgb="FF002060"/>
      <name val="Cambria"/>
      <family val="1"/>
      <charset val="163"/>
      <scheme val="major"/>
    </font>
    <font>
      <sz val="11"/>
      <color theme="1"/>
      <name val="Calibri"/>
      <family val="2"/>
      <charset val="163"/>
      <scheme val="minor"/>
    </font>
    <font>
      <b/>
      <sz val="11"/>
      <color theme="1"/>
      <name val="Cambria"/>
      <family val="1"/>
      <charset val="163"/>
      <scheme val="major"/>
    </font>
    <font>
      <sz val="11"/>
      <color theme="1"/>
      <name val="Cambria"/>
      <family val="1"/>
      <charset val="163"/>
      <scheme val="major"/>
    </font>
    <font>
      <b/>
      <sz val="12"/>
      <color theme="1"/>
      <name val="Times New Roman"/>
      <family val="1"/>
      <charset val="163"/>
    </font>
    <font>
      <sz val="11"/>
      <name val="Times New Roman"/>
      <family val="1"/>
      <charset val="163"/>
    </font>
    <font>
      <sz val="11"/>
      <color theme="1"/>
      <name val="Times New Roman"/>
      <family val="1"/>
      <charset val="163"/>
    </font>
    <font>
      <b/>
      <sz val="11"/>
      <name val="Times New Roman"/>
      <family val="1"/>
      <charset val="163"/>
    </font>
    <font>
      <b/>
      <sz val="11"/>
      <color theme="1"/>
      <name val="Times New Roman"/>
      <family val="1"/>
      <charset val="163"/>
    </font>
    <font>
      <b/>
      <i/>
      <sz val="11"/>
      <color theme="1"/>
      <name val="Times New Roman"/>
      <family val="1"/>
      <charset val="163"/>
    </font>
    <font>
      <b/>
      <sz val="8"/>
      <color indexed="81"/>
      <name val="Tahoma"/>
      <charset val="163"/>
    </font>
    <font>
      <sz val="8"/>
      <color indexed="81"/>
      <name val="Tahoma"/>
      <charset val="163"/>
    </font>
    <font>
      <sz val="11"/>
      <name val="Cambria"/>
      <family val="1"/>
      <charset val="163"/>
      <scheme val="major"/>
    </font>
    <font>
      <b/>
      <sz val="12"/>
      <color theme="1"/>
      <name val="Cambria"/>
      <family val="1"/>
      <charset val="163"/>
      <scheme val="major"/>
    </font>
    <font>
      <b/>
      <sz val="11"/>
      <name val="Cambria"/>
      <family val="1"/>
      <charset val="163"/>
      <scheme val="major"/>
    </font>
    <font>
      <i/>
      <sz val="11"/>
      <name val="Cambria"/>
      <family val="1"/>
      <charset val="163"/>
      <scheme val="major"/>
    </font>
    <font>
      <b/>
      <sz val="8"/>
      <color indexed="81"/>
      <name val="Tahoma"/>
      <family val="2"/>
      <charset val="163"/>
    </font>
    <font>
      <sz val="8"/>
      <color indexed="81"/>
      <name val="Tahoma"/>
      <family val="2"/>
      <charset val="163"/>
    </font>
    <font>
      <sz val="12"/>
      <name val=".VnTime"/>
      <family val="2"/>
    </font>
    <font>
      <sz val="10"/>
      <name val="Arial"/>
      <family val="2"/>
      <charset val="163"/>
    </font>
    <font>
      <sz val="11"/>
      <color indexed="8"/>
      <name val="ＭＳ Ｐゴシック"/>
      <family val="2"/>
    </font>
    <font>
      <sz val="11"/>
      <color theme="0"/>
      <name val="Calibri"/>
      <family val="2"/>
      <charset val="163"/>
      <scheme val="minor"/>
    </font>
    <font>
      <sz val="11"/>
      <color indexed="9"/>
      <name val="ＭＳ Ｐゴシック"/>
      <family val="2"/>
    </font>
    <font>
      <sz val="12"/>
      <name val="±¼¸²Ã¼"/>
      <family val="3"/>
      <charset val="129"/>
    </font>
    <font>
      <sz val="11"/>
      <color rgb="FF9C0006"/>
      <name val="Calibri"/>
      <family val="2"/>
      <charset val="163"/>
      <scheme val="minor"/>
    </font>
    <font>
      <sz val="12"/>
      <name val="µ¸¿òÃ¼"/>
      <family val="3"/>
      <charset val="129"/>
    </font>
    <font>
      <b/>
      <sz val="11"/>
      <color rgb="FFFA7D00"/>
      <name val="Calibri"/>
      <family val="2"/>
      <charset val="163"/>
      <scheme val="minor"/>
    </font>
    <font>
      <b/>
      <sz val="11"/>
      <color theme="0"/>
      <name val="Calibri"/>
      <family val="2"/>
      <charset val="163"/>
      <scheme val="minor"/>
    </font>
    <font>
      <sz val="10"/>
      <color rgb="FF000000"/>
      <name val="Arial"/>
      <family val="2"/>
      <charset val="163"/>
    </font>
    <font>
      <sz val="10"/>
      <name val="Times New Roman"/>
      <family val="1"/>
    </font>
    <font>
      <sz val="10"/>
      <name val="Arial"/>
      <family val="2"/>
    </font>
    <font>
      <sz val="10"/>
      <name val="Verdana"/>
      <family val="2"/>
    </font>
    <font>
      <b/>
      <sz val="11"/>
      <color indexed="63"/>
      <name val="ＭＳ Ｐゴシック"/>
      <family val="2"/>
    </font>
    <font>
      <sz val="11"/>
      <color indexed="62"/>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i/>
      <sz val="11"/>
      <color rgb="FF7F7F7F"/>
      <name val="Calibri"/>
      <family val="2"/>
      <charset val="163"/>
      <scheme val="minor"/>
    </font>
    <font>
      <sz val="11"/>
      <color rgb="FF006100"/>
      <name val="Calibri"/>
      <family val="2"/>
      <charset val="163"/>
      <scheme val="minor"/>
    </font>
    <font>
      <b/>
      <sz val="12"/>
      <name val="Arial"/>
      <family val="2"/>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u/>
      <sz val="10"/>
      <color indexed="12"/>
      <name val=".VnTime"/>
      <family val="2"/>
    </font>
    <font>
      <u/>
      <sz val="10"/>
      <color indexed="12"/>
      <name val="VNI-Times"/>
    </font>
    <font>
      <u/>
      <sz val="11"/>
      <color theme="10"/>
      <name val="Calibri"/>
      <family val="2"/>
    </font>
    <font>
      <u/>
      <sz val="10"/>
      <color indexed="12"/>
      <name val="Arial"/>
      <family val="2"/>
    </font>
    <font>
      <u/>
      <sz val="10"/>
      <color theme="10"/>
      <name val="Arial"/>
      <family val="2"/>
    </font>
    <font>
      <u/>
      <sz val="11"/>
      <color indexed="12"/>
      <name val="Calibri"/>
      <family val="2"/>
    </font>
    <font>
      <sz val="11"/>
      <color rgb="FF3F3F76"/>
      <name val="Calibri"/>
      <family val="2"/>
      <charset val="163"/>
      <scheme val="minor"/>
    </font>
    <font>
      <b/>
      <sz val="11"/>
      <color indexed="9"/>
      <name val="ＭＳ Ｐゴシック"/>
      <family val="2"/>
    </font>
    <font>
      <sz val="10"/>
      <name val="MS Sans Serif"/>
      <family val="2"/>
    </font>
    <font>
      <sz val="11"/>
      <color rgb="FFFA7D00"/>
      <name val="Calibri"/>
      <family val="2"/>
      <charset val="163"/>
      <scheme val="minor"/>
    </font>
    <font>
      <sz val="11"/>
      <color rgb="FF9C6500"/>
      <name val="Calibri"/>
      <family val="2"/>
      <charset val="163"/>
      <scheme val="minor"/>
    </font>
    <font>
      <sz val="12"/>
      <color theme="1"/>
      <name val="Calibri"/>
      <family val="2"/>
      <scheme val="minor"/>
    </font>
    <font>
      <sz val="12"/>
      <color theme="1"/>
      <name val="Arial"/>
      <family val="2"/>
    </font>
    <font>
      <sz val="11"/>
      <color theme="1"/>
      <name val="Arial"/>
      <family val="2"/>
      <charset val="163"/>
    </font>
    <font>
      <sz val="10"/>
      <color rgb="FF000000"/>
      <name val="Arial"/>
    </font>
    <font>
      <sz val="11"/>
      <color indexed="8"/>
      <name val="Arial"/>
      <family val="2"/>
      <charset val="163"/>
    </font>
    <font>
      <sz val="12"/>
      <color theme="1"/>
      <name val="Times New Roman"/>
      <family val="2"/>
    </font>
    <font>
      <sz val="11"/>
      <color theme="1"/>
      <name val="Arial"/>
      <family val="2"/>
    </font>
    <font>
      <sz val="11"/>
      <name val="ＭＳ Ｐゴシック"/>
      <family val="2"/>
    </font>
    <font>
      <sz val="14"/>
      <name val="Times New Roman"/>
      <family val="1"/>
      <charset val="163"/>
    </font>
    <font>
      <sz val="11"/>
      <color indexed="52"/>
      <name val="ＭＳ Ｐゴシック"/>
      <family val="2"/>
    </font>
    <font>
      <b/>
      <sz val="11"/>
      <color rgb="FF3F3F3F"/>
      <name val="Calibri"/>
      <family val="2"/>
      <charset val="163"/>
      <scheme val="minor"/>
    </font>
    <font>
      <b/>
      <sz val="18"/>
      <color indexed="56"/>
      <name val="ＭＳ Ｐゴシック"/>
      <family val="2"/>
    </font>
    <font>
      <b/>
      <sz val="11"/>
      <color indexed="52"/>
      <name val="ＭＳ Ｐゴシック"/>
      <family val="2"/>
    </font>
    <font>
      <b/>
      <sz val="18"/>
      <color theme="3"/>
      <name val="Cambria"/>
      <family val="2"/>
      <charset val="163"/>
      <scheme val="major"/>
    </font>
    <font>
      <b/>
      <sz val="11"/>
      <color indexed="8"/>
      <name val="ＭＳ Ｐゴシック"/>
      <family val="2"/>
    </font>
    <font>
      <sz val="11"/>
      <color indexed="17"/>
      <name val="ＭＳ Ｐゴシック"/>
      <family val="2"/>
    </font>
    <font>
      <b/>
      <sz val="11"/>
      <color theme="1"/>
      <name val="Calibri"/>
      <family val="2"/>
      <charset val="163"/>
      <scheme val="minor"/>
    </font>
    <font>
      <sz val="11"/>
      <color indexed="60"/>
      <name val="ＭＳ Ｐゴシック"/>
      <family val="2"/>
    </font>
    <font>
      <sz val="11"/>
      <color indexed="10"/>
      <name val="ＭＳ Ｐゴシック"/>
      <family val="2"/>
    </font>
    <font>
      <i/>
      <sz val="11"/>
      <color indexed="23"/>
      <name val="ＭＳ Ｐゴシック"/>
      <family val="2"/>
    </font>
    <font>
      <b/>
      <sz val="10"/>
      <name val="VN AvantGBook"/>
    </font>
    <font>
      <sz val="8"/>
      <name val="VN Helvetica"/>
    </font>
    <font>
      <sz val="11"/>
      <color rgb="FFFF0000"/>
      <name val="Calibri"/>
      <family val="2"/>
      <charset val="163"/>
      <scheme val="minor"/>
    </font>
    <font>
      <sz val="11"/>
      <color indexed="20"/>
      <name val="ＭＳ Ｐゴシック"/>
      <family val="2"/>
    </font>
    <font>
      <sz val="14"/>
      <name val="뼻뮝"/>
      <family val="3"/>
      <charset val="129"/>
    </font>
    <font>
      <sz val="12"/>
      <name val="뼻뮝"/>
      <family val="1"/>
      <charset val="129"/>
    </font>
    <font>
      <sz val="12"/>
      <name val="바탕체"/>
      <family val="1"/>
      <charset val="129"/>
    </font>
    <font>
      <sz val="10"/>
      <name val="굴림체"/>
      <family val="3"/>
      <charset val="129"/>
    </font>
    <font>
      <i/>
      <sz val="11"/>
      <color theme="1"/>
      <name val="Cambria"/>
      <family val="1"/>
      <scheme val="major"/>
    </font>
    <font>
      <b/>
      <sz val="18"/>
      <color theme="1"/>
      <name val="Cambria"/>
      <family val="1"/>
      <charset val="163"/>
      <scheme val="major"/>
    </font>
    <font>
      <b/>
      <sz val="11"/>
      <color theme="1"/>
      <name val="Calibri"/>
      <family val="2"/>
      <scheme val="minor"/>
    </font>
    <font>
      <b/>
      <sz val="14"/>
      <color theme="1"/>
      <name val="Calibri"/>
      <family val="2"/>
      <scheme val="minor"/>
    </font>
    <font>
      <i/>
      <sz val="12"/>
      <color theme="1"/>
      <name val="Calibri"/>
      <family val="2"/>
      <scheme val="minor"/>
    </font>
    <font>
      <i/>
      <sz val="8"/>
      <color theme="1"/>
      <name val="Calibri"/>
      <family val="2"/>
      <scheme val="minor"/>
    </font>
    <font>
      <sz val="9"/>
      <color theme="1"/>
      <name val="Calibri"/>
      <family val="2"/>
      <scheme val="minor"/>
    </font>
    <font>
      <b/>
      <sz val="10"/>
      <color theme="1"/>
      <name val="Calibri"/>
      <family val="2"/>
      <charset val="163"/>
      <scheme val="minor"/>
    </font>
    <font>
      <i/>
      <sz val="11"/>
      <color theme="1"/>
      <name val="Calibri"/>
      <family val="2"/>
      <charset val="163"/>
      <scheme val="minor"/>
    </font>
    <font>
      <b/>
      <sz val="18"/>
      <color theme="1"/>
      <name val="Calibri"/>
      <family val="2"/>
      <charset val="163"/>
      <scheme val="minor"/>
    </font>
    <font>
      <b/>
      <sz val="8"/>
      <color indexed="9"/>
      <name val="Arial"/>
      <family val="2"/>
      <charset val="163"/>
    </font>
    <font>
      <sz val="8"/>
      <color theme="1"/>
      <name val="Calibri"/>
      <family val="2"/>
      <charset val="163"/>
      <scheme val="minor"/>
    </font>
    <font>
      <b/>
      <sz val="10"/>
      <color indexed="9"/>
      <name val="Arial"/>
      <family val="2"/>
    </font>
    <font>
      <b/>
      <sz val="8"/>
      <color indexed="9"/>
      <name val="Arial"/>
      <family val="2"/>
    </font>
    <font>
      <sz val="8"/>
      <name val="Arial"/>
      <family val="2"/>
      <charset val="163"/>
    </font>
    <font>
      <sz val="8"/>
      <color rgb="FFFF0000"/>
      <name val="Arial"/>
      <family val="2"/>
      <charset val="163"/>
    </font>
    <font>
      <sz val="8"/>
      <color indexed="9"/>
      <name val="Arial"/>
      <family val="2"/>
      <charset val="163"/>
    </font>
    <font>
      <b/>
      <sz val="8"/>
      <name val="Arial"/>
      <family val="2"/>
      <charset val="163"/>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5" tint="0.59999389629810485"/>
        <bgColor rgb="FFFFFF00"/>
      </patternFill>
    </fill>
    <fill>
      <patternFill patternType="solid">
        <fgColor theme="5" tint="0.59999389629810485"/>
        <bgColor indexed="64"/>
      </patternFill>
    </fill>
    <fill>
      <patternFill patternType="solid">
        <fgColor rgb="FFCC9900"/>
        <bgColor rgb="FFFFFF00"/>
      </patternFill>
    </fill>
    <fill>
      <patternFill patternType="solid">
        <fgColor theme="6" tint="0.39997558519241921"/>
        <bgColor indexed="64"/>
      </patternFill>
    </fill>
    <fill>
      <patternFill patternType="solid">
        <fgColor rgb="FFCC99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theme="5"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00CC66"/>
        <bgColor indexed="64"/>
      </patternFill>
    </fill>
    <fill>
      <patternFill patternType="solid">
        <fgColor indexed="23"/>
        <bgColor indexed="64"/>
      </patternFill>
    </fill>
    <fill>
      <patternFill patternType="solid">
        <fgColor indexed="4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rgb="FF000000"/>
      </bottom>
      <diagonal/>
    </border>
    <border>
      <left style="thin">
        <color indexed="64"/>
      </left>
      <right style="thin">
        <color indexed="64"/>
      </right>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dashDotDot">
        <color theme="0" tint="-0.14999847407452621"/>
      </left>
      <right style="dashDotDot">
        <color theme="0" tint="-0.14999847407452621"/>
      </right>
      <top style="dashDotDot">
        <color theme="0" tint="-0.14999847407452621"/>
      </top>
      <bottom style="dashDotDot">
        <color theme="0" tint="-0.14999847407452621"/>
      </bottom>
      <diagonal/>
    </border>
    <border>
      <left style="dashDotDot">
        <color theme="0" tint="-0.14999847407452621"/>
      </left>
      <right/>
      <top/>
      <bottom/>
      <diagonal/>
    </border>
    <border>
      <left style="dashDotDot">
        <color theme="0" tint="-0.14999847407452621"/>
      </left>
      <right style="dashDotDot">
        <color theme="0" tint="-0.14999847407452621"/>
      </right>
      <top style="dashDotDot">
        <color theme="0" tint="-0.14999847407452621"/>
      </top>
      <bottom/>
      <diagonal/>
    </border>
    <border>
      <left style="dashDotDot">
        <color theme="0" tint="-0.14999847407452621"/>
      </left>
      <right style="dashDotDot">
        <color theme="0" tint="-0.14999847407452621"/>
      </right>
      <top/>
      <bottom/>
      <diagonal/>
    </border>
    <border>
      <left style="dashDotDot">
        <color theme="0" tint="-0.14999847407452621"/>
      </left>
      <right style="dashDotDot">
        <color theme="0" tint="-0.14999847407452621"/>
      </right>
      <top/>
      <bottom style="dashDotDot">
        <color theme="0" tint="-0.14999847407452621"/>
      </bottom>
      <diagonal/>
    </border>
  </borders>
  <cellStyleXfs count="232">
    <xf numFmtId="0" fontId="0" fillId="0" borderId="0"/>
    <xf numFmtId="9" fontId="10" fillId="0" borderId="0" applyFont="0" applyFill="0" applyBorder="0" applyAlignment="0" applyProtection="0"/>
    <xf numFmtId="0" fontId="4" fillId="0" borderId="0"/>
    <xf numFmtId="0" fontId="2" fillId="0" borderId="0"/>
    <xf numFmtId="0" fontId="27" fillId="0" borderId="0" applyFill="0"/>
    <xf numFmtId="0" fontId="28"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29" fillId="43" borderId="0" applyNumberFormat="0" applyBorder="0" applyAlignment="0" applyProtection="0">
      <alignment vertical="center"/>
    </xf>
    <xf numFmtId="0" fontId="29" fillId="44"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29" fillId="47" borderId="0" applyNumberFormat="0" applyBorder="0" applyAlignment="0" applyProtection="0">
      <alignment vertical="center"/>
    </xf>
    <xf numFmtId="0" fontId="29" fillId="48" borderId="0" applyNumberFormat="0" applyBorder="0" applyAlignment="0" applyProtection="0">
      <alignment vertical="center"/>
    </xf>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29" fillId="49" borderId="0" applyNumberFormat="0" applyBorder="0" applyAlignment="0" applyProtection="0">
      <alignment vertical="center"/>
    </xf>
    <xf numFmtId="0" fontId="29" fillId="50" borderId="0" applyNumberFormat="0" applyBorder="0" applyAlignment="0" applyProtection="0">
      <alignment vertical="center"/>
    </xf>
    <xf numFmtId="0" fontId="29" fillId="51" borderId="0" applyNumberFormat="0" applyBorder="0" applyAlignment="0" applyProtection="0">
      <alignment vertical="center"/>
    </xf>
    <xf numFmtId="0" fontId="29" fillId="46" borderId="0" applyNumberFormat="0" applyBorder="0" applyAlignment="0" applyProtection="0">
      <alignment vertical="center"/>
    </xf>
    <xf numFmtId="0" fontId="29" fillId="49" borderId="0" applyNumberFormat="0" applyBorder="0" applyAlignment="0" applyProtection="0">
      <alignment vertical="center"/>
    </xf>
    <xf numFmtId="0" fontId="29" fillId="52" borderId="0" applyNumberFormat="0" applyBorder="0" applyAlignment="0" applyProtection="0">
      <alignment vertical="center"/>
    </xf>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1" fillId="53" borderId="0" applyNumberFormat="0" applyBorder="0" applyAlignment="0" applyProtection="0">
      <alignment vertical="center"/>
    </xf>
    <xf numFmtId="0" fontId="31" fillId="50" borderId="0" applyNumberFormat="0" applyBorder="0" applyAlignment="0" applyProtection="0">
      <alignment vertical="center"/>
    </xf>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56" borderId="0" applyNumberFormat="0" applyBorder="0" applyAlignment="0" applyProtection="0">
      <alignment vertical="center"/>
    </xf>
    <xf numFmtId="0" fontId="30" fillId="9"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165" fontId="32" fillId="0" borderId="0" applyFont="0" applyFill="0" applyBorder="0" applyAlignment="0" applyProtection="0"/>
    <xf numFmtId="166" fontId="32" fillId="0" borderId="0" applyFont="0" applyFill="0" applyBorder="0" applyAlignment="0" applyProtection="0"/>
    <xf numFmtId="167" fontId="32" fillId="0" borderId="0" applyFont="0" applyFill="0" applyBorder="0" applyAlignment="0" applyProtection="0"/>
    <xf numFmtId="168" fontId="32" fillId="0" borderId="0" applyFont="0" applyFill="0" applyBorder="0" applyAlignment="0" applyProtection="0"/>
    <xf numFmtId="0" fontId="33" fillId="3" borderId="0" applyNumberFormat="0" applyBorder="0" applyAlignment="0" applyProtection="0"/>
    <xf numFmtId="169" fontId="28" fillId="0" borderId="0" applyFont="0" applyFill="0" applyBorder="0" applyAlignment="0" applyProtection="0"/>
    <xf numFmtId="0" fontId="34" fillId="0" borderId="0"/>
    <xf numFmtId="0" fontId="35" fillId="6" borderId="4" applyNumberFormat="0" applyAlignment="0" applyProtection="0"/>
    <xf numFmtId="0" fontId="36" fillId="7" borderId="7" applyNumberFormat="0" applyAlignment="0" applyProtection="0"/>
    <xf numFmtId="170" fontId="10" fillId="0" borderId="0" applyFont="0" applyFill="0" applyBorder="0" applyAlignment="0" applyProtection="0"/>
    <xf numFmtId="170" fontId="2" fillId="0" borderId="0" applyFont="0" applyFill="0" applyBorder="0" applyAlignment="0" applyProtection="0"/>
    <xf numFmtId="43" fontId="28" fillId="0" borderId="0" applyFont="0" applyFill="0" applyBorder="0" applyAlignment="0" applyProtection="0"/>
    <xf numFmtId="43" fontId="10" fillId="0" borderId="0" applyFont="0" applyFill="0" applyBorder="0" applyAlignment="0" applyProtection="0"/>
    <xf numFmtId="170" fontId="4"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38" fillId="0" borderId="0" applyFont="0" applyFill="0" applyBorder="0" applyAlignment="0" applyProtection="0"/>
    <xf numFmtId="3" fontId="39"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44" fontId="40" fillId="0" borderId="0" applyFont="0" applyFill="0" applyBorder="0" applyAlignment="0" applyProtection="0"/>
    <xf numFmtId="169" fontId="39" fillId="0" borderId="0" applyFont="0" applyFill="0" applyBorder="0" applyAlignment="0" applyProtection="0"/>
    <xf numFmtId="0" fontId="39" fillId="0" borderId="0" applyFont="0" applyFill="0" applyBorder="0" applyAlignment="0" applyProtection="0"/>
    <xf numFmtId="172" fontId="28" fillId="0" borderId="0" applyFont="0" applyFill="0" applyBorder="0" applyAlignment="0" applyProtection="0"/>
    <xf numFmtId="0" fontId="41" fillId="57" borderId="29" applyNumberFormat="0" applyAlignment="0" applyProtection="0">
      <alignment vertical="center"/>
    </xf>
    <xf numFmtId="0" fontId="42" fillId="48" borderId="30" applyNumberFormat="0" applyAlignment="0" applyProtection="0">
      <alignment vertical="center"/>
    </xf>
    <xf numFmtId="0" fontId="43" fillId="0" borderId="31" applyNumberFormat="0" applyFill="0" applyAlignment="0" applyProtection="0">
      <alignment vertical="center"/>
    </xf>
    <xf numFmtId="0" fontId="44" fillId="0" borderId="32" applyNumberFormat="0" applyFill="0" applyAlignment="0" applyProtection="0">
      <alignment vertical="center"/>
    </xf>
    <xf numFmtId="0" fontId="45" fillId="0" borderId="33" applyNumberFormat="0" applyFill="0" applyAlignment="0" applyProtection="0">
      <alignment vertical="center"/>
    </xf>
    <xf numFmtId="0" fontId="45" fillId="0" borderId="0" applyNumberFormat="0" applyFill="0" applyBorder="0" applyAlignment="0" applyProtection="0">
      <alignment vertical="center"/>
    </xf>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0" fontId="46" fillId="0" borderId="0" applyNumberFormat="0" applyFill="0" applyBorder="0" applyAlignment="0" applyProtection="0"/>
    <xf numFmtId="2" fontId="28" fillId="0" borderId="0" applyFont="0" applyFill="0" applyBorder="0" applyAlignment="0" applyProtection="0"/>
    <xf numFmtId="2" fontId="39" fillId="0" borderId="0" applyFont="0" applyFill="0" applyBorder="0" applyAlignment="0" applyProtection="0"/>
    <xf numFmtId="0" fontId="39" fillId="58" borderId="34" applyNumberFormat="0" applyFont="0" applyAlignment="0" applyProtection="0">
      <alignment vertical="center"/>
    </xf>
    <xf numFmtId="0" fontId="47" fillId="2" borderId="0" applyNumberFormat="0" applyBorder="0" applyAlignment="0" applyProtection="0"/>
    <xf numFmtId="0" fontId="48" fillId="0" borderId="35" applyNumberFormat="0" applyAlignment="0" applyProtection="0">
      <alignment horizontal="left" vertical="center"/>
    </xf>
    <xf numFmtId="0" fontId="48" fillId="0" borderId="15">
      <alignment horizontal="left" vertical="center"/>
    </xf>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5" borderId="4" applyNumberFormat="0" applyAlignment="0" applyProtection="0"/>
    <xf numFmtId="0" fontId="59" fillId="59" borderId="36" applyNumberFormat="0" applyAlignment="0" applyProtection="0">
      <alignment vertical="center"/>
    </xf>
    <xf numFmtId="0" fontId="60" fillId="0" borderId="0"/>
    <xf numFmtId="0" fontId="61" fillId="0" borderId="6" applyNumberFormat="0" applyFill="0" applyAlignment="0" applyProtection="0"/>
    <xf numFmtId="0" fontId="62" fillId="4" borderId="0" applyNumberFormat="0" applyBorder="0" applyAlignment="0" applyProtection="0"/>
    <xf numFmtId="0" fontId="31" fillId="60" borderId="0" applyNumberFormat="0" applyBorder="0" applyAlignment="0" applyProtection="0">
      <alignment vertical="center"/>
    </xf>
    <xf numFmtId="0" fontId="31" fillId="61" borderId="0" applyNumberFormat="0" applyBorder="0" applyAlignment="0" applyProtection="0">
      <alignment vertical="center"/>
    </xf>
    <xf numFmtId="0" fontId="31" fillId="62" borderId="0" applyNumberFormat="0" applyBorder="0" applyAlignment="0" applyProtection="0">
      <alignment vertical="center"/>
    </xf>
    <xf numFmtId="0" fontId="31" fillId="54" borderId="0" applyNumberFormat="0" applyBorder="0" applyAlignment="0" applyProtection="0">
      <alignment vertical="center"/>
    </xf>
    <xf numFmtId="0" fontId="31" fillId="55" borderId="0" applyNumberFormat="0" applyBorder="0" applyAlignment="0" applyProtection="0">
      <alignment vertical="center"/>
    </xf>
    <xf numFmtId="0" fontId="31" fillId="63" borderId="0" applyNumberFormat="0" applyBorder="0" applyAlignment="0" applyProtection="0">
      <alignment vertical="center"/>
    </xf>
    <xf numFmtId="0" fontId="10" fillId="0" borderId="0"/>
    <xf numFmtId="0" fontId="39" fillId="0" borderId="0"/>
    <xf numFmtId="0" fontId="63" fillId="0" borderId="0"/>
    <xf numFmtId="0" fontId="28" fillId="0" borderId="0"/>
    <xf numFmtId="0" fontId="28" fillId="0" borderId="0"/>
    <xf numFmtId="0" fontId="64" fillId="0" borderId="0"/>
    <xf numFmtId="0" fontId="28" fillId="0" borderId="0"/>
    <xf numFmtId="0" fontId="28" fillId="0" borderId="0"/>
    <xf numFmtId="0" fontId="28" fillId="0" borderId="0"/>
    <xf numFmtId="0" fontId="65" fillId="0" borderId="0"/>
    <xf numFmtId="0" fontId="66" fillId="0" borderId="0"/>
    <xf numFmtId="0" fontId="28" fillId="0" borderId="0"/>
    <xf numFmtId="0" fontId="28" fillId="0" borderId="0"/>
    <xf numFmtId="0" fontId="2" fillId="0" borderId="0"/>
    <xf numFmtId="0" fontId="39" fillId="0" borderId="0"/>
    <xf numFmtId="0" fontId="67" fillId="0" borderId="0"/>
    <xf numFmtId="0" fontId="10" fillId="0" borderId="0"/>
    <xf numFmtId="0" fontId="28" fillId="0" borderId="0"/>
    <xf numFmtId="0" fontId="28" fillId="0" borderId="0"/>
    <xf numFmtId="0" fontId="28" fillId="0" borderId="0"/>
    <xf numFmtId="0" fontId="68" fillId="0" borderId="0"/>
    <xf numFmtId="0" fontId="2" fillId="0" borderId="0"/>
    <xf numFmtId="0" fontId="69" fillId="0" borderId="0"/>
    <xf numFmtId="0" fontId="2" fillId="0" borderId="0"/>
    <xf numFmtId="0" fontId="69" fillId="0" borderId="0"/>
    <xf numFmtId="0" fontId="2" fillId="0" borderId="0"/>
    <xf numFmtId="0" fontId="39"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67" fillId="0" borderId="0"/>
    <xf numFmtId="0" fontId="63" fillId="0" borderId="0"/>
    <xf numFmtId="0" fontId="39" fillId="0" borderId="0"/>
    <xf numFmtId="0" fontId="2" fillId="0" borderId="0"/>
    <xf numFmtId="0" fontId="4" fillId="0" borderId="0"/>
    <xf numFmtId="0" fontId="28" fillId="0" borderId="0"/>
    <xf numFmtId="0" fontId="10" fillId="0" borderId="0"/>
    <xf numFmtId="0" fontId="10" fillId="0" borderId="0"/>
    <xf numFmtId="0" fontId="28" fillId="0" borderId="0"/>
    <xf numFmtId="0" fontId="28" fillId="0" borderId="0"/>
    <xf numFmtId="0" fontId="28" fillId="0" borderId="0"/>
    <xf numFmtId="0" fontId="37" fillId="0" borderId="0"/>
    <xf numFmtId="0" fontId="10" fillId="0" borderId="0"/>
    <xf numFmtId="0" fontId="70" fillId="0" borderId="0">
      <alignment vertical="center"/>
    </xf>
    <xf numFmtId="0" fontId="2" fillId="0" borderId="0"/>
    <xf numFmtId="0" fontId="10" fillId="0" borderId="0"/>
    <xf numFmtId="0" fontId="39" fillId="0" borderId="0"/>
    <xf numFmtId="0" fontId="10" fillId="0" borderId="0"/>
    <xf numFmtId="0" fontId="2" fillId="0" borderId="0"/>
    <xf numFmtId="0" fontId="10" fillId="0" borderId="0"/>
    <xf numFmtId="0" fontId="71" fillId="0" borderId="0"/>
    <xf numFmtId="0" fontId="4" fillId="0" borderId="0"/>
    <xf numFmtId="0" fontId="39" fillId="0" borderId="0"/>
    <xf numFmtId="0" fontId="4" fillId="0" borderId="0"/>
    <xf numFmtId="0" fontId="10" fillId="0" borderId="0"/>
    <xf numFmtId="0" fontId="10" fillId="0" borderId="0"/>
    <xf numFmtId="0" fontId="10" fillId="8" borderId="8" applyNumberFormat="0" applyFont="0" applyAlignment="0" applyProtection="0"/>
    <xf numFmtId="0" fontId="72" fillId="0" borderId="37" applyNumberFormat="0" applyFill="0" applyAlignment="0" applyProtection="0">
      <alignment vertical="center"/>
    </xf>
    <xf numFmtId="0" fontId="73" fillId="6" borderId="5" applyNumberFormat="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3" fontId="28" fillId="0" borderId="0" applyFont="0" applyFill="0" applyBorder="0" applyAlignment="0" applyProtection="0"/>
    <xf numFmtId="0" fontId="4" fillId="0" borderId="0"/>
    <xf numFmtId="0" fontId="4" fillId="0" borderId="0" applyFill="0"/>
    <xf numFmtId="0" fontId="74" fillId="0" borderId="0" applyNumberFormat="0" applyFill="0" applyBorder="0" applyAlignment="0" applyProtection="0">
      <alignment vertical="center"/>
    </xf>
    <xf numFmtId="0" fontId="75" fillId="57" borderId="30" applyNumberFormat="0" applyAlignment="0" applyProtection="0">
      <alignment vertical="center"/>
    </xf>
    <xf numFmtId="0" fontId="76" fillId="0" borderId="0" applyNumberFormat="0" applyFill="0" applyBorder="0" applyAlignment="0" applyProtection="0"/>
    <xf numFmtId="0" fontId="77" fillId="0" borderId="38" applyNumberFormat="0" applyFill="0" applyAlignment="0" applyProtection="0">
      <alignment vertical="center"/>
    </xf>
    <xf numFmtId="0" fontId="78" fillId="45" borderId="0" applyNumberFormat="0" applyBorder="0" applyAlignment="0" applyProtection="0">
      <alignment vertical="center"/>
    </xf>
    <xf numFmtId="0" fontId="79" fillId="0" borderId="9" applyNumberFormat="0" applyFill="0" applyAlignment="0" applyProtection="0"/>
    <xf numFmtId="0" fontId="80" fillId="64" borderId="0" applyNumberFormat="0" applyBorder="0" applyAlignment="0" applyProtection="0">
      <alignment vertical="center"/>
    </xf>
    <xf numFmtId="0" fontId="8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3" fillId="0" borderId="22"/>
    <xf numFmtId="0" fontId="27" fillId="0" borderId="25">
      <alignment horizontal="left" vertical="top"/>
    </xf>
    <xf numFmtId="0" fontId="84" fillId="0" borderId="25">
      <alignment horizontal="left" vertical="center"/>
    </xf>
    <xf numFmtId="0" fontId="85" fillId="0" borderId="0" applyNumberFormat="0" applyFill="0" applyBorder="0" applyAlignment="0" applyProtection="0"/>
    <xf numFmtId="0" fontId="86" fillId="44" borderId="0" applyNumberFormat="0" applyBorder="0" applyAlignment="0" applyProtection="0">
      <alignment vertical="center"/>
    </xf>
    <xf numFmtId="40" fontId="87" fillId="0" borderId="0" applyFont="0" applyFill="0" applyBorder="0" applyAlignment="0" applyProtection="0"/>
    <xf numFmtId="38"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10" fontId="39" fillId="0" borderId="0" applyFont="0" applyFill="0" applyBorder="0" applyAlignment="0" applyProtection="0"/>
    <xf numFmtId="0" fontId="88" fillId="0" borderId="0"/>
    <xf numFmtId="174" fontId="39" fillId="0" borderId="0" applyFont="0" applyFill="0" applyBorder="0" applyAlignment="0" applyProtection="0"/>
    <xf numFmtId="175" fontId="39" fillId="0" borderId="0" applyFont="0" applyFill="0" applyBorder="0" applyAlignment="0" applyProtection="0"/>
    <xf numFmtId="176" fontId="89" fillId="0" borderId="0" applyFont="0" applyFill="0" applyBorder="0" applyAlignment="0" applyProtection="0"/>
    <xf numFmtId="177" fontId="89" fillId="0" borderId="0" applyFont="0" applyFill="0" applyBorder="0" applyAlignment="0" applyProtection="0"/>
    <xf numFmtId="0" fontId="90" fillId="0" borderId="0"/>
    <xf numFmtId="43" fontId="1" fillId="0" borderId="0" applyFont="0" applyFill="0" applyBorder="0" applyAlignment="0" applyProtection="0"/>
    <xf numFmtId="0" fontId="37" fillId="0" borderId="0"/>
    <xf numFmtId="0" fontId="37" fillId="0" borderId="0"/>
    <xf numFmtId="0" fontId="1" fillId="0" borderId="0"/>
    <xf numFmtId="0" fontId="1" fillId="0" borderId="0"/>
    <xf numFmtId="0" fontId="1" fillId="0" borderId="0"/>
    <xf numFmtId="0" fontId="69" fillId="0" borderId="0"/>
    <xf numFmtId="0" fontId="10" fillId="0" borderId="0"/>
    <xf numFmtId="0" fontId="39" fillId="0" borderId="0"/>
    <xf numFmtId="0" fontId="1" fillId="0" borderId="0"/>
    <xf numFmtId="0" fontId="1" fillId="0" borderId="0"/>
    <xf numFmtId="9" fontId="69" fillId="0" borderId="0" applyFont="0" applyFill="0" applyBorder="0" applyAlignment="0" applyProtection="0"/>
  </cellStyleXfs>
  <cellXfs count="332">
    <xf numFmtId="0" fontId="0" fillId="0" borderId="0" xfId="0"/>
    <xf numFmtId="0" fontId="7" fillId="0" borderId="14" xfId="2" applyFont="1" applyBorder="1" applyAlignment="1">
      <alignment horizontal="left"/>
    </xf>
    <xf numFmtId="0" fontId="7" fillId="0" borderId="15" xfId="2" applyFont="1" applyBorder="1" applyAlignment="1">
      <alignment horizontal="left"/>
    </xf>
    <xf numFmtId="0" fontId="7" fillId="0" borderId="16" xfId="2" applyFont="1" applyBorder="1" applyAlignment="1">
      <alignment horizontal="left"/>
    </xf>
    <xf numFmtId="0" fontId="8" fillId="0" borderId="0" xfId="2" applyFont="1"/>
    <xf numFmtId="0" fontId="11" fillId="33" borderId="12" xfId="0" applyFont="1" applyFill="1" applyBorder="1" applyAlignment="1">
      <alignment vertical="center"/>
    </xf>
    <xf numFmtId="0" fontId="12" fillId="0" borderId="0" xfId="0" applyFont="1"/>
    <xf numFmtId="0" fontId="11" fillId="34" borderId="0" xfId="0" applyFont="1" applyFill="1" applyAlignment="1">
      <alignment vertical="center"/>
    </xf>
    <xf numFmtId="0" fontId="11" fillId="34" borderId="0" xfId="0" applyFont="1" applyFill="1"/>
    <xf numFmtId="0" fontId="12" fillId="34" borderId="0" xfId="0" applyFont="1" applyFill="1"/>
    <xf numFmtId="0" fontId="11" fillId="0" borderId="0" xfId="0" applyFont="1" applyAlignment="1">
      <alignment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xf>
    <xf numFmtId="0" fontId="11" fillId="0" borderId="10" xfId="0" applyFont="1" applyBorder="1" applyAlignment="1">
      <alignment horizontal="center"/>
    </xf>
    <xf numFmtId="0" fontId="12" fillId="0" borderId="0" xfId="0" applyFont="1" applyBorder="1" applyAlignment="1">
      <alignment horizontal="center"/>
    </xf>
    <xf numFmtId="0" fontId="11" fillId="0" borderId="0" xfId="0" applyFont="1"/>
    <xf numFmtId="0" fontId="12" fillId="35" borderId="0" xfId="0" applyFont="1" applyFill="1" applyAlignment="1">
      <alignment horizont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36" borderId="0" xfId="0" applyFont="1" applyFill="1" applyAlignment="1">
      <alignment horizontal="center" vertical="center" wrapText="1"/>
    </xf>
    <xf numFmtId="0" fontId="12" fillId="0" borderId="10" xfId="0" applyFont="1" applyBorder="1" applyAlignment="1">
      <alignment horizontal="center" vertical="center" wrapText="1"/>
    </xf>
    <xf numFmtId="0" fontId="12" fillId="0" borderId="0" xfId="0" applyFont="1" applyFill="1" applyBorder="1" applyAlignment="1">
      <alignment horizontal="left"/>
    </xf>
    <xf numFmtId="0" fontId="15" fillId="0" borderId="0" xfId="0" applyFont="1" applyAlignment="1">
      <alignment vertical="center"/>
    </xf>
    <xf numFmtId="0" fontId="15" fillId="0" borderId="0" xfId="0" applyFont="1" applyAlignment="1">
      <alignment horizontal="center" vertical="center"/>
    </xf>
    <xf numFmtId="0" fontId="16" fillId="38" borderId="10" xfId="0" applyFont="1" applyFill="1" applyBorder="1" applyAlignment="1">
      <alignment horizontal="center" vertical="center" wrapText="1"/>
    </xf>
    <xf numFmtId="0" fontId="16" fillId="39"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9" fontId="14" fillId="0" borderId="10" xfId="0" applyNumberFormat="1"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center" vertical="center" wrapText="1"/>
    </xf>
    <xf numFmtId="0" fontId="14" fillId="0" borderId="10" xfId="1" applyNumberFormat="1" applyFont="1" applyFill="1" applyBorder="1" applyAlignment="1">
      <alignment horizontal="center" vertical="center" wrapText="1"/>
    </xf>
    <xf numFmtId="0" fontId="14" fillId="0" borderId="15" xfId="0" applyFont="1" applyFill="1" applyBorder="1" applyAlignment="1">
      <alignment horizontal="center" vertical="center"/>
    </xf>
    <xf numFmtId="0" fontId="14" fillId="0" borderId="25" xfId="0" applyFont="1" applyFill="1" applyBorder="1" applyAlignment="1">
      <alignment horizontal="left" vertical="center" wrapText="1"/>
    </xf>
    <xf numFmtId="0" fontId="14" fillId="0" borderId="10" xfId="2" applyFont="1" applyFill="1" applyBorder="1" applyAlignment="1">
      <alignment horizontal="left" vertical="center" wrapText="1"/>
    </xf>
    <xf numFmtId="0" fontId="15" fillId="0" borderId="0" xfId="0" applyFont="1" applyFill="1" applyAlignment="1">
      <alignment vertical="center"/>
    </xf>
    <xf numFmtId="0" fontId="14" fillId="0" borderId="22" xfId="2" applyFont="1" applyFill="1" applyBorder="1" applyAlignment="1">
      <alignment horizontal="left" vertical="center"/>
    </xf>
    <xf numFmtId="0" fontId="14" fillId="0" borderId="10" xfId="2" applyFont="1" applyFill="1" applyBorder="1" applyAlignment="1">
      <alignment horizontal="left"/>
    </xf>
    <xf numFmtId="0" fontId="14" fillId="0" borderId="22" xfId="2" applyFont="1" applyFill="1" applyBorder="1" applyAlignment="1">
      <alignment horizontal="left" vertical="center" wrapText="1"/>
    </xf>
    <xf numFmtId="0" fontId="14" fillId="0" borderId="10" xfId="2" applyFont="1" applyFill="1" applyBorder="1" applyAlignment="1">
      <alignment horizontal="left" wrapText="1"/>
    </xf>
    <xf numFmtId="164" fontId="14" fillId="0" borderId="10" xfId="0" applyNumberFormat="1" applyFont="1" applyFill="1" applyBorder="1" applyAlignment="1">
      <alignment horizontal="center" vertical="center" wrapText="1"/>
    </xf>
    <xf numFmtId="9" fontId="15" fillId="0" borderId="10" xfId="0" applyNumberFormat="1" applyFont="1" applyBorder="1" applyAlignment="1">
      <alignment horizontal="left" vertical="center" wrapText="1"/>
    </xf>
    <xf numFmtId="0" fontId="14" fillId="0" borderId="10"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center" vertical="center"/>
    </xf>
    <xf numFmtId="0" fontId="15" fillId="0" borderId="26" xfId="0" applyFont="1" applyBorder="1" applyAlignment="1">
      <alignment vertical="center"/>
    </xf>
    <xf numFmtId="0" fontId="17" fillId="0" borderId="0" xfId="0" applyFont="1" applyAlignment="1">
      <alignment horizontal="center" vertical="center"/>
    </xf>
    <xf numFmtId="0" fontId="15" fillId="0" borderId="0" xfId="0" applyFont="1" applyAlignment="1">
      <alignment horizontal="left" vertical="center"/>
    </xf>
    <xf numFmtId="0" fontId="18" fillId="0" borderId="0" xfId="0" applyFont="1" applyAlignment="1">
      <alignment horizontal="center" vertical="center"/>
    </xf>
    <xf numFmtId="9" fontId="14" fillId="0" borderId="10" xfId="1" applyFont="1" applyFill="1" applyBorder="1" applyAlignment="1">
      <alignment horizontal="center" vertical="center" wrapText="1"/>
    </xf>
    <xf numFmtId="0" fontId="21" fillId="0" borderId="10" xfId="0" applyFont="1" applyFill="1" applyBorder="1" applyAlignment="1">
      <alignment horizontal="center" vertical="center"/>
    </xf>
    <xf numFmtId="0" fontId="14" fillId="0" borderId="10" xfId="2" applyFont="1" applyFill="1" applyBorder="1" applyAlignment="1">
      <alignment horizontal="left" vertical="center"/>
    </xf>
    <xf numFmtId="9" fontId="14" fillId="0" borderId="10" xfId="2" applyNumberFormat="1" applyFont="1" applyFill="1" applyBorder="1" applyAlignment="1">
      <alignment horizontal="center" vertical="center"/>
    </xf>
    <xf numFmtId="164" fontId="14" fillId="0" borderId="10" xfId="0" applyNumberFormat="1" applyFont="1" applyFill="1" applyBorder="1" applyAlignment="1">
      <alignment horizontal="center" vertical="center"/>
    </xf>
    <xf numFmtId="9" fontId="14" fillId="0" borderId="10" xfId="1" applyFont="1" applyFill="1" applyBorder="1" applyAlignment="1">
      <alignment horizontal="left" vertical="center" wrapText="1"/>
    </xf>
    <xf numFmtId="0" fontId="14" fillId="0" borderId="10" xfId="0" applyFont="1" applyFill="1" applyBorder="1" applyAlignment="1">
      <alignment vertical="center"/>
    </xf>
    <xf numFmtId="9" fontId="14" fillId="0" borderId="10" xfId="0" applyNumberFormat="1" applyFont="1" applyFill="1" applyBorder="1" applyAlignment="1">
      <alignment vertical="center"/>
    </xf>
    <xf numFmtId="0" fontId="12" fillId="0" borderId="0" xfId="0" applyFont="1" applyAlignment="1">
      <alignment vertical="center"/>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0" fontId="23" fillId="0" borderId="10" xfId="0" applyFont="1" applyBorder="1" applyAlignment="1">
      <alignment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Border="1" applyAlignment="1">
      <alignment vertical="center" wrapText="1"/>
    </xf>
    <xf numFmtId="0" fontId="21" fillId="0" borderId="23" xfId="2" applyFont="1" applyFill="1" applyBorder="1" applyAlignment="1">
      <alignment horizontal="left"/>
    </xf>
    <xf numFmtId="0" fontId="21" fillId="0" borderId="10" xfId="2" applyFont="1" applyFill="1" applyBorder="1" applyAlignment="1">
      <alignment horizontal="left"/>
    </xf>
    <xf numFmtId="9" fontId="21" fillId="0" borderId="10" xfId="0" applyNumberFormat="1" applyFont="1" applyFill="1" applyBorder="1" applyAlignment="1">
      <alignment horizontal="center" vertical="center" wrapText="1"/>
    </xf>
    <xf numFmtId="0" fontId="21" fillId="0" borderId="10" xfId="2" applyFont="1" applyFill="1" applyBorder="1" applyAlignment="1">
      <alignment horizontal="left" vertical="center" wrapText="1"/>
    </xf>
    <xf numFmtId="0" fontId="21" fillId="0" borderId="10" xfId="2" applyFont="1" applyFill="1" applyBorder="1" applyAlignment="1">
      <alignment horizontal="left" wrapText="1"/>
    </xf>
    <xf numFmtId="0" fontId="21" fillId="0" borderId="22" xfId="2" applyFont="1" applyFill="1" applyBorder="1" applyAlignment="1">
      <alignment horizontal="center" vertical="center"/>
    </xf>
    <xf numFmtId="0" fontId="12" fillId="0" borderId="22" xfId="0" applyFont="1" applyFill="1" applyBorder="1" applyAlignment="1">
      <alignment horizontal="center" vertical="center" wrapText="1"/>
    </xf>
    <xf numFmtId="0" fontId="91" fillId="0" borderId="0" xfId="0" applyFont="1" applyAlignment="1">
      <alignment horizontal="right"/>
    </xf>
    <xf numFmtId="0" fontId="5" fillId="0" borderId="10" xfId="2" applyFont="1" applyBorder="1" applyAlignment="1">
      <alignment horizontal="center" vertical="center"/>
    </xf>
    <xf numFmtId="0" fontId="6" fillId="0" borderId="11"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3"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0" xfId="2" applyFont="1" applyBorder="1" applyAlignment="1">
      <alignment horizontal="center" vertical="center" wrapText="1"/>
    </xf>
    <xf numFmtId="0" fontId="6" fillId="0" borderId="18"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1" fillId="0" borderId="10" xfId="0" applyFont="1" applyBorder="1" applyAlignment="1">
      <alignment horizontal="center" vertical="center"/>
    </xf>
    <xf numFmtId="0" fontId="12" fillId="0" borderId="10" xfId="0" applyFont="1" applyBorder="1" applyAlignment="1">
      <alignment horizontal="left" vertical="center" wrapText="1"/>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8" fillId="37" borderId="0" xfId="3" applyFont="1" applyFill="1" applyBorder="1" applyAlignment="1">
      <alignment horizontal="center" vertical="center"/>
    </xf>
    <xf numFmtId="0" fontId="11" fillId="37" borderId="0" xfId="3" applyFont="1" applyFill="1" applyBorder="1" applyAlignment="1">
      <alignment horizontal="center" vertical="center"/>
    </xf>
    <xf numFmtId="0" fontId="5" fillId="37" borderId="0" xfId="3" applyFont="1" applyFill="1" applyAlignment="1">
      <alignment horizontal="center"/>
    </xf>
    <xf numFmtId="0" fontId="5" fillId="37" borderId="0" xfId="3" applyFont="1" applyFill="1" applyBorder="1" applyAlignment="1">
      <alignment horizontal="center"/>
    </xf>
    <xf numFmtId="0" fontId="11" fillId="37" borderId="0" xfId="3" applyFont="1" applyFill="1" applyBorder="1" applyAlignment="1">
      <alignment horizontal="center"/>
    </xf>
    <xf numFmtId="0" fontId="13" fillId="0" borderId="10" xfId="0" applyFont="1" applyBorder="1" applyAlignment="1">
      <alignment horizontal="center" vertical="center"/>
    </xf>
    <xf numFmtId="0" fontId="14" fillId="0" borderId="10" xfId="0" applyFont="1" applyBorder="1" applyAlignment="1">
      <alignment vertical="center"/>
    </xf>
    <xf numFmtId="0" fontId="13" fillId="0" borderId="10" xfId="0" applyFont="1" applyBorder="1" applyAlignment="1">
      <alignment horizontal="center" vertical="center" wrapText="1"/>
    </xf>
    <xf numFmtId="0" fontId="16" fillId="38" borderId="10" xfId="0" applyFont="1" applyFill="1" applyBorder="1" applyAlignment="1">
      <alignment horizontal="center" vertical="center" wrapText="1"/>
    </xf>
    <xf numFmtId="0" fontId="14" fillId="39" borderId="10" xfId="0" applyFont="1" applyFill="1" applyBorder="1" applyAlignment="1">
      <alignment vertical="center"/>
    </xf>
    <xf numFmtId="0" fontId="16" fillId="39" borderId="14" xfId="0" applyFont="1" applyFill="1" applyBorder="1" applyAlignment="1">
      <alignment horizontal="center" vertical="center"/>
    </xf>
    <xf numFmtId="0" fontId="16" fillId="39" borderId="15"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0" xfId="0" applyFont="1" applyFill="1" applyBorder="1" applyAlignment="1">
      <alignment horizontal="left" vertical="center" wrapText="1"/>
    </xf>
    <xf numFmtId="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7" fillId="0" borderId="10" xfId="0" applyFont="1" applyBorder="1" applyAlignment="1">
      <alignment horizontal="center" vertical="center"/>
    </xf>
    <xf numFmtId="0" fontId="14" fillId="0" borderId="25" xfId="0" applyFont="1" applyFill="1" applyBorder="1" applyAlignment="1">
      <alignment horizontal="center" vertical="center" wrapText="1"/>
    </xf>
    <xf numFmtId="0" fontId="14" fillId="0" borderId="22" xfId="2" applyFont="1" applyFill="1" applyBorder="1" applyAlignment="1">
      <alignment horizontal="left" vertical="center" wrapText="1"/>
    </xf>
    <xf numFmtId="0" fontId="14" fillId="0" borderId="25" xfId="2" applyFont="1" applyFill="1" applyBorder="1" applyAlignment="1">
      <alignment horizontal="left" vertical="center" wrapText="1"/>
    </xf>
    <xf numFmtId="9" fontId="14" fillId="0" borderId="22" xfId="2" applyNumberFormat="1" applyFont="1" applyFill="1" applyBorder="1" applyAlignment="1">
      <alignment horizontal="center" vertical="center" wrapText="1"/>
    </xf>
    <xf numFmtId="9" fontId="14" fillId="0" borderId="25" xfId="2" applyNumberFormat="1" applyFont="1" applyFill="1" applyBorder="1" applyAlignment="1">
      <alignment horizontal="center" vertical="center" wrapText="1"/>
    </xf>
    <xf numFmtId="0" fontId="16" fillId="38" borderId="19" xfId="0" applyFont="1" applyFill="1" applyBorder="1" applyAlignment="1">
      <alignment horizontal="center" vertical="center" wrapText="1"/>
    </xf>
    <xf numFmtId="0" fontId="16" fillId="38" borderId="20" xfId="0" applyFont="1" applyFill="1" applyBorder="1" applyAlignment="1">
      <alignment horizontal="center" vertical="center" wrapText="1"/>
    </xf>
    <xf numFmtId="0" fontId="16" fillId="38" borderId="21" xfId="0" applyFont="1" applyFill="1" applyBorder="1" applyAlignment="1">
      <alignment horizontal="center" vertical="center" wrapText="1"/>
    </xf>
    <xf numFmtId="0" fontId="16" fillId="39" borderId="19" xfId="0" applyFont="1" applyFill="1" applyBorder="1" applyAlignment="1">
      <alignment horizontal="center" vertical="center"/>
    </xf>
    <xf numFmtId="0" fontId="16" fillId="39" borderId="20" xfId="0" applyFont="1" applyFill="1" applyBorder="1" applyAlignment="1">
      <alignment horizontal="center" vertical="center"/>
    </xf>
    <xf numFmtId="0" fontId="14" fillId="0" borderId="10" xfId="2" applyFont="1" applyFill="1" applyBorder="1" applyAlignment="1">
      <alignment horizontal="left" vertical="center"/>
    </xf>
    <xf numFmtId="9" fontId="14" fillId="0" borderId="10" xfId="2" applyNumberFormat="1" applyFont="1" applyFill="1" applyBorder="1" applyAlignment="1">
      <alignment horizontal="center" vertical="center"/>
    </xf>
    <xf numFmtId="0" fontId="14" fillId="0" borderId="10" xfId="2" applyFont="1" applyFill="1" applyBorder="1" applyAlignment="1">
      <alignment horizontal="center" vertical="center"/>
    </xf>
    <xf numFmtId="0" fontId="16" fillId="0" borderId="10" xfId="0" applyFont="1" applyFill="1" applyBorder="1" applyAlignment="1">
      <alignment horizontal="center" vertical="center"/>
    </xf>
    <xf numFmtId="0" fontId="14" fillId="0" borderId="10" xfId="0" applyFont="1" applyFill="1" applyBorder="1" applyAlignment="1">
      <alignment vertical="center"/>
    </xf>
    <xf numFmtId="0" fontId="14" fillId="0" borderId="10" xfId="2" applyFont="1" applyFill="1" applyBorder="1" applyAlignment="1">
      <alignment horizontal="left" vertical="center" wrapText="1"/>
    </xf>
    <xf numFmtId="9" fontId="14" fillId="0" borderId="10" xfId="2" applyNumberFormat="1" applyFont="1" applyFill="1" applyBorder="1" applyAlignment="1">
      <alignment horizontal="center" vertical="center" wrapText="1"/>
    </xf>
    <xf numFmtId="0" fontId="14" fillId="0" borderId="10" xfId="2" applyFont="1" applyFill="1" applyBorder="1" applyAlignment="1">
      <alignment horizontal="center" vertical="center" wrapText="1"/>
    </xf>
    <xf numFmtId="0" fontId="22" fillId="0" borderId="27" xfId="0" applyFont="1" applyBorder="1" applyAlignment="1">
      <alignment horizontal="center" vertical="center"/>
    </xf>
    <xf numFmtId="0" fontId="21" fillId="0" borderId="28" xfId="0" applyFont="1" applyBorder="1" applyAlignment="1">
      <alignment vertical="center"/>
    </xf>
    <xf numFmtId="0" fontId="92" fillId="0" borderId="10" xfId="0" applyFont="1" applyBorder="1" applyAlignment="1">
      <alignment horizontal="center" vertical="center" wrapText="1"/>
    </xf>
    <xf numFmtId="0" fontId="23" fillId="40" borderId="10" xfId="0" applyFont="1" applyFill="1" applyBorder="1" applyAlignment="1">
      <alignment horizontal="center" vertical="center" wrapText="1"/>
    </xf>
    <xf numFmtId="0" fontId="21" fillId="42" borderId="10" xfId="0" applyFont="1" applyFill="1" applyBorder="1" applyAlignment="1">
      <alignment vertical="center"/>
    </xf>
    <xf numFmtId="0" fontId="11" fillId="41" borderId="22" xfId="0" applyFont="1" applyFill="1" applyBorder="1" applyAlignment="1">
      <alignment horizontal="center" vertical="center" wrapText="1"/>
    </xf>
    <xf numFmtId="0" fontId="11" fillId="41" borderId="25" xfId="0" applyFont="1" applyFill="1" applyBorder="1" applyAlignment="1">
      <alignment horizontal="center" vertical="center" wrapText="1"/>
    </xf>
    <xf numFmtId="0" fontId="11" fillId="41" borderId="23" xfId="0" applyFont="1" applyFill="1" applyBorder="1" applyAlignment="1">
      <alignment horizontal="center" vertical="center" wrapText="1"/>
    </xf>
    <xf numFmtId="0" fontId="23" fillId="40" borderId="14" xfId="0" applyFont="1" applyFill="1" applyBorder="1" applyAlignment="1">
      <alignment horizontal="center" vertical="center" wrapText="1"/>
    </xf>
    <xf numFmtId="0" fontId="21" fillId="42" borderId="15" xfId="0" applyFont="1" applyFill="1" applyBorder="1" applyAlignment="1">
      <alignment horizontal="center" vertical="center"/>
    </xf>
    <xf numFmtId="0" fontId="21" fillId="42" borderId="16" xfId="0" applyFont="1" applyFill="1" applyBorder="1" applyAlignment="1">
      <alignment horizontal="center" vertical="center"/>
    </xf>
    <xf numFmtId="0" fontId="93" fillId="0" borderId="0" xfId="0" applyFont="1"/>
    <xf numFmtId="0" fontId="94" fillId="37" borderId="0" xfId="224" applyFont="1" applyFill="1"/>
    <xf numFmtId="0" fontId="1" fillId="37" borderId="0" xfId="224" applyFill="1"/>
    <xf numFmtId="0" fontId="1" fillId="37" borderId="0" xfId="224" applyFill="1" applyAlignment="1">
      <alignment horizontal="center"/>
    </xf>
    <xf numFmtId="0" fontId="95" fillId="37" borderId="0" xfId="224" applyFont="1" applyFill="1" applyAlignment="1">
      <alignment vertical="center"/>
    </xf>
    <xf numFmtId="0" fontId="96" fillId="37" borderId="0" xfId="224" applyFont="1" applyFill="1" applyAlignment="1">
      <alignment vertical="center"/>
    </xf>
    <xf numFmtId="0" fontId="93" fillId="65" borderId="10" xfId="224" applyFont="1" applyFill="1" applyBorder="1" applyAlignment="1">
      <alignment horizontal="center" vertical="center" wrapText="1"/>
    </xf>
    <xf numFmtId="0" fontId="3" fillId="66" borderId="10" xfId="224" applyFont="1" applyFill="1" applyBorder="1" applyAlignment="1">
      <alignment horizontal="center" wrapText="1"/>
    </xf>
    <xf numFmtId="0" fontId="1" fillId="65" borderId="10" xfId="224" applyFill="1" applyBorder="1" applyAlignment="1">
      <alignment horizontal="center" vertical="center" wrapText="1"/>
    </xf>
    <xf numFmtId="0" fontId="1" fillId="65" borderId="10" xfId="224" applyFill="1" applyBorder="1" applyAlignment="1">
      <alignment horizontal="center" vertical="center" wrapText="1"/>
    </xf>
    <xf numFmtId="0" fontId="1" fillId="67" borderId="10" xfId="224" applyFill="1" applyBorder="1" applyAlignment="1">
      <alignment horizontal="center" vertical="center" wrapText="1"/>
    </xf>
    <xf numFmtId="0" fontId="1" fillId="65" borderId="10" xfId="224" applyFont="1" applyFill="1" applyBorder="1" applyAlignment="1">
      <alignment horizontal="center" vertical="center" wrapText="1"/>
    </xf>
    <xf numFmtId="0" fontId="97" fillId="34" borderId="0" xfId="224" applyFont="1" applyFill="1" applyAlignment="1">
      <alignment horizontal="center" vertical="center" wrapText="1"/>
    </xf>
    <xf numFmtId="0" fontId="1" fillId="37" borderId="10" xfId="224" applyFill="1" applyBorder="1" applyAlignment="1">
      <alignment horizontal="center" wrapText="1"/>
    </xf>
    <xf numFmtId="0" fontId="1" fillId="37" borderId="10" xfId="224" applyFill="1" applyBorder="1" applyAlignment="1">
      <alignment horizontal="center" vertical="center" wrapText="1"/>
    </xf>
    <xf numFmtId="0" fontId="1" fillId="37" borderId="0" xfId="224" applyFill="1" applyAlignment="1">
      <alignment horizontal="center" vertical="center" wrapText="1"/>
    </xf>
    <xf numFmtId="0" fontId="1" fillId="37" borderId="10" xfId="224" applyFill="1" applyBorder="1" applyAlignment="1">
      <alignment horizontal="center" vertical="center"/>
    </xf>
    <xf numFmtId="0" fontId="1" fillId="37" borderId="10" xfId="224" applyFill="1" applyBorder="1" applyAlignment="1">
      <alignment vertical="center" wrapText="1"/>
    </xf>
    <xf numFmtId="0" fontId="1" fillId="37" borderId="0" xfId="224" applyFill="1" applyAlignment="1">
      <alignment vertical="center"/>
    </xf>
    <xf numFmtId="0" fontId="1" fillId="37" borderId="0" xfId="224" applyFill="1" applyAlignment="1">
      <alignment horizontal="center" vertical="center"/>
    </xf>
    <xf numFmtId="0" fontId="1" fillId="37" borderId="10" xfId="224" applyFill="1" applyBorder="1" applyAlignment="1">
      <alignment horizontal="center" vertical="center" wrapText="1"/>
    </xf>
    <xf numFmtId="0" fontId="1" fillId="65" borderId="10" xfId="224" applyFill="1" applyBorder="1" applyAlignment="1">
      <alignment horizontal="center" vertical="center"/>
    </xf>
    <xf numFmtId="0" fontId="79" fillId="37" borderId="39" xfId="0" applyFont="1" applyFill="1" applyBorder="1" applyAlignment="1">
      <alignment horizontal="center" vertical="center" textRotation="90"/>
    </xf>
    <xf numFmtId="0" fontId="98" fillId="37" borderId="40" xfId="0" applyFont="1" applyFill="1" applyBorder="1" applyAlignment="1">
      <alignment horizontal="center" vertical="center" wrapText="1"/>
    </xf>
    <xf numFmtId="0" fontId="98" fillId="37" borderId="0" xfId="0" applyFont="1" applyFill="1" applyAlignment="1">
      <alignment horizontal="center" vertical="center" wrapText="1"/>
    </xf>
    <xf numFmtId="0" fontId="0" fillId="37" borderId="0" xfId="0" applyFill="1"/>
    <xf numFmtId="0" fontId="99" fillId="37" borderId="0" xfId="0" applyFont="1" applyFill="1"/>
    <xf numFmtId="0" fontId="79" fillId="37" borderId="0" xfId="0" applyFont="1" applyFill="1"/>
    <xf numFmtId="0" fontId="0" fillId="37" borderId="0" xfId="0" applyFill="1" applyAlignment="1">
      <alignment horizontal="center" vertical="center"/>
    </xf>
    <xf numFmtId="0" fontId="0" fillId="37" borderId="20" xfId="0" applyFill="1" applyBorder="1" applyAlignment="1">
      <alignment horizontal="center"/>
    </xf>
    <xf numFmtId="0" fontId="79" fillId="37" borderId="10" xfId="0" applyFont="1" applyFill="1" applyBorder="1" applyAlignment="1">
      <alignment horizontal="center" vertical="center" wrapText="1"/>
    </xf>
    <xf numFmtId="0" fontId="0" fillId="37" borderId="22" xfId="0" applyFill="1" applyBorder="1" applyAlignment="1">
      <alignment horizontal="center" vertical="center" wrapText="1"/>
    </xf>
    <xf numFmtId="0" fontId="0" fillId="37" borderId="22" xfId="0" applyFill="1" applyBorder="1" applyAlignment="1">
      <alignment horizontal="center" wrapText="1"/>
    </xf>
    <xf numFmtId="0" fontId="0" fillId="37" borderId="14" xfId="0" applyFill="1" applyBorder="1" applyAlignment="1">
      <alignment horizontal="center" vertical="center" wrapText="1"/>
    </xf>
    <xf numFmtId="0" fontId="0" fillId="37" borderId="16" xfId="0" applyFill="1" applyBorder="1" applyAlignment="1">
      <alignment horizontal="center" vertical="center" wrapText="1"/>
    </xf>
    <xf numFmtId="0" fontId="0" fillId="37" borderId="14" xfId="0" applyFill="1" applyBorder="1" applyAlignment="1">
      <alignment horizontal="center"/>
    </xf>
    <xf numFmtId="0" fontId="0" fillId="37" borderId="15" xfId="0" applyFill="1" applyBorder="1" applyAlignment="1">
      <alignment horizontal="center"/>
    </xf>
    <xf numFmtId="0" fontId="0" fillId="37" borderId="16" xfId="0" applyFill="1" applyBorder="1" applyAlignment="1">
      <alignment horizontal="center"/>
    </xf>
    <xf numFmtId="0" fontId="0" fillId="37" borderId="22" xfId="0" applyFill="1" applyBorder="1" applyAlignment="1">
      <alignment horizontal="center" vertical="center"/>
    </xf>
    <xf numFmtId="0" fontId="79" fillId="37" borderId="14" xfId="0" applyFont="1" applyFill="1" applyBorder="1" applyAlignment="1">
      <alignment horizontal="center"/>
    </xf>
    <xf numFmtId="0" fontId="79" fillId="37" borderId="15" xfId="0" applyFont="1" applyFill="1" applyBorder="1" applyAlignment="1">
      <alignment horizontal="center"/>
    </xf>
    <xf numFmtId="0" fontId="79" fillId="37" borderId="16" xfId="0" applyFont="1" applyFill="1" applyBorder="1" applyAlignment="1">
      <alignment horizontal="center"/>
    </xf>
    <xf numFmtId="0" fontId="79" fillId="37" borderId="10" xfId="0" applyFont="1" applyFill="1" applyBorder="1" applyAlignment="1">
      <alignment horizontal="center"/>
    </xf>
    <xf numFmtId="0" fontId="79" fillId="37" borderId="10" xfId="0" applyFont="1" applyFill="1" applyBorder="1"/>
    <xf numFmtId="0" fontId="0" fillId="37" borderId="23" xfId="0" applyFill="1" applyBorder="1" applyAlignment="1">
      <alignment horizontal="center" vertical="center" wrapText="1"/>
    </xf>
    <xf numFmtId="0" fontId="0" fillId="37" borderId="23" xfId="0" applyFill="1" applyBorder="1" applyAlignment="1">
      <alignment horizontal="center" wrapText="1"/>
    </xf>
    <xf numFmtId="0" fontId="0" fillId="37" borderId="23" xfId="0" applyFill="1" applyBorder="1" applyAlignment="1">
      <alignment horizontal="center" vertical="center" wrapText="1"/>
    </xf>
    <xf numFmtId="0" fontId="0" fillId="37" borderId="23" xfId="0" applyFill="1" applyBorder="1" applyAlignment="1">
      <alignment horizontal="center" vertical="center"/>
    </xf>
    <xf numFmtId="0" fontId="0" fillId="37" borderId="10" xfId="0" applyFill="1" applyBorder="1" applyAlignment="1">
      <alignment horizontal="center" vertical="center"/>
    </xf>
    <xf numFmtId="0" fontId="0" fillId="37" borderId="23" xfId="0" applyFill="1" applyBorder="1" applyAlignment="1">
      <alignment horizontal="center" vertical="center"/>
    </xf>
    <xf numFmtId="0" fontId="79" fillId="37" borderId="0" xfId="0" applyFont="1" applyFill="1" applyBorder="1" applyAlignment="1">
      <alignment horizontal="center" vertical="center" textRotation="90"/>
    </xf>
    <xf numFmtId="0" fontId="0" fillId="37" borderId="10" xfId="0" applyFill="1" applyBorder="1" applyAlignment="1">
      <alignment horizontal="center"/>
    </xf>
    <xf numFmtId="0" fontId="0" fillId="37" borderId="14"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0" fillId="37" borderId="10" xfId="0" applyFill="1" applyBorder="1" applyAlignment="1">
      <alignment horizontal="left"/>
    </xf>
    <xf numFmtId="0" fontId="0" fillId="37" borderId="10" xfId="0" applyFill="1" applyBorder="1"/>
    <xf numFmtId="0" fontId="0" fillId="37" borderId="10" xfId="0" applyFill="1" applyBorder="1" applyAlignment="1">
      <alignment horizontal="center"/>
    </xf>
    <xf numFmtId="0" fontId="0" fillId="34" borderId="16" xfId="0" applyFill="1" applyBorder="1" applyAlignment="1">
      <alignment horizontal="center"/>
    </xf>
    <xf numFmtId="0" fontId="0" fillId="34" borderId="10" xfId="0" applyFill="1" applyBorder="1" applyAlignment="1">
      <alignment horizontal="center"/>
    </xf>
    <xf numFmtId="0" fontId="0" fillId="68" borderId="10" xfId="0" applyFill="1" applyBorder="1" applyAlignment="1">
      <alignment horizontal="center"/>
    </xf>
    <xf numFmtId="0" fontId="30" fillId="69" borderId="10" xfId="0" applyFont="1" applyFill="1" applyBorder="1" applyAlignment="1">
      <alignment horizontal="center"/>
    </xf>
    <xf numFmtId="0" fontId="0" fillId="70" borderId="10" xfId="0" applyFill="1" applyBorder="1" applyAlignment="1">
      <alignment horizontal="center" vertical="center" wrapText="1"/>
    </xf>
    <xf numFmtId="0" fontId="0" fillId="71" borderId="10" xfId="0" applyFill="1" applyBorder="1" applyAlignment="1">
      <alignment horizontal="center" vertical="center" wrapText="1"/>
    </xf>
    <xf numFmtId="0" fontId="0" fillId="37" borderId="14" xfId="0" applyFill="1" applyBorder="1" applyAlignment="1"/>
    <xf numFmtId="0" fontId="0" fillId="37" borderId="16" xfId="0" applyFill="1" applyBorder="1" applyAlignment="1"/>
    <xf numFmtId="0" fontId="0" fillId="34" borderId="16" xfId="0" applyFill="1" applyBorder="1"/>
    <xf numFmtId="0" fontId="0" fillId="34" borderId="10" xfId="0" applyFill="1" applyBorder="1"/>
    <xf numFmtId="0" fontId="0" fillId="68" borderId="22" xfId="0" applyFill="1" applyBorder="1" applyAlignment="1">
      <alignment horizontal="center" vertical="center" wrapText="1"/>
    </xf>
    <xf numFmtId="0" fontId="30" fillId="68" borderId="22" xfId="0" applyFont="1" applyFill="1" applyBorder="1" applyAlignment="1">
      <alignment horizontal="center" vertical="center" wrapText="1"/>
    </xf>
    <xf numFmtId="9" fontId="30" fillId="69" borderId="11" xfId="0" applyNumberFormat="1" applyFont="1" applyFill="1" applyBorder="1" applyAlignment="1">
      <alignment horizontal="center" vertical="center"/>
    </xf>
    <xf numFmtId="0" fontId="30" fillId="69" borderId="12" xfId="0" applyFont="1" applyFill="1" applyBorder="1" applyAlignment="1">
      <alignment horizontal="center" vertical="center"/>
    </xf>
    <xf numFmtId="0" fontId="30" fillId="69" borderId="13" xfId="0" applyFont="1" applyFill="1" applyBorder="1" applyAlignment="1">
      <alignment horizontal="center" vertical="center"/>
    </xf>
    <xf numFmtId="9" fontId="30" fillId="69" borderId="22" xfId="0" applyNumberFormat="1" applyFont="1" applyFill="1" applyBorder="1" applyAlignment="1">
      <alignment horizontal="center" vertical="center"/>
    </xf>
    <xf numFmtId="9" fontId="30" fillId="69" borderId="13" xfId="0" applyNumberFormat="1" applyFont="1" applyFill="1" applyBorder="1" applyAlignment="1">
      <alignment horizontal="center" vertical="center"/>
    </xf>
    <xf numFmtId="9" fontId="0" fillId="37" borderId="10" xfId="0" applyNumberFormat="1" applyFill="1" applyBorder="1" applyAlignment="1">
      <alignment horizontal="center" vertical="center"/>
    </xf>
    <xf numFmtId="0" fontId="0" fillId="68" borderId="25" xfId="0" applyFill="1" applyBorder="1" applyAlignment="1">
      <alignment horizontal="center" vertical="center" wrapText="1"/>
    </xf>
    <xf numFmtId="0" fontId="30" fillId="68" borderId="25" xfId="0" applyFont="1" applyFill="1" applyBorder="1" applyAlignment="1">
      <alignment horizontal="center" vertical="center" wrapText="1"/>
    </xf>
    <xf numFmtId="0" fontId="30" fillId="69" borderId="17" xfId="0" applyFont="1" applyFill="1" applyBorder="1" applyAlignment="1">
      <alignment horizontal="center" vertical="center"/>
    </xf>
    <xf numFmtId="0" fontId="30" fillId="69" borderId="0" xfId="0" applyFont="1" applyFill="1" applyBorder="1" applyAlignment="1">
      <alignment horizontal="center" vertical="center"/>
    </xf>
    <xf numFmtId="0" fontId="30" fillId="69" borderId="18" xfId="0" applyFont="1" applyFill="1" applyBorder="1" applyAlignment="1">
      <alignment horizontal="center" vertical="center"/>
    </xf>
    <xf numFmtId="0" fontId="30" fillId="69" borderId="25" xfId="0" applyFont="1" applyFill="1" applyBorder="1" applyAlignment="1">
      <alignment horizontal="center" vertical="center"/>
    </xf>
    <xf numFmtId="0" fontId="0" fillId="37" borderId="15" xfId="0" applyFill="1" applyBorder="1" applyAlignment="1"/>
    <xf numFmtId="0" fontId="0" fillId="68" borderId="23" xfId="0" applyFill="1" applyBorder="1" applyAlignment="1">
      <alignment horizontal="center" vertical="center" wrapText="1"/>
    </xf>
    <xf numFmtId="0" fontId="30" fillId="68" borderId="23" xfId="0" applyFont="1" applyFill="1" applyBorder="1" applyAlignment="1">
      <alignment horizontal="center" vertical="center" wrapText="1"/>
    </xf>
    <xf numFmtId="0" fontId="30" fillId="69" borderId="19" xfId="0" applyFont="1" applyFill="1" applyBorder="1" applyAlignment="1">
      <alignment horizontal="center" vertical="center"/>
    </xf>
    <xf numFmtId="0" fontId="30" fillId="69" borderId="20" xfId="0" applyFont="1" applyFill="1" applyBorder="1" applyAlignment="1">
      <alignment horizontal="center" vertical="center"/>
    </xf>
    <xf numFmtId="0" fontId="30" fillId="69" borderId="21" xfId="0" applyFont="1" applyFill="1" applyBorder="1" applyAlignment="1">
      <alignment horizontal="center" vertical="center"/>
    </xf>
    <xf numFmtId="0" fontId="30" fillId="69" borderId="23" xfId="0" applyFont="1" applyFill="1" applyBorder="1" applyAlignment="1">
      <alignment horizontal="center" vertical="center"/>
    </xf>
    <xf numFmtId="0" fontId="79" fillId="37" borderId="41" xfId="0" applyFont="1" applyFill="1" applyBorder="1" applyAlignment="1">
      <alignment horizontal="center" vertical="center" textRotation="90"/>
    </xf>
    <xf numFmtId="0" fontId="79" fillId="37" borderId="42" xfId="0" applyFont="1" applyFill="1" applyBorder="1" applyAlignment="1">
      <alignment horizontal="center" vertical="center" textRotation="90"/>
    </xf>
    <xf numFmtId="0" fontId="30" fillId="69" borderId="40" xfId="0" applyFont="1" applyFill="1" applyBorder="1" applyAlignment="1">
      <alignment horizontal="center" vertical="center" wrapText="1"/>
    </xf>
    <xf numFmtId="0" fontId="30" fillId="69" borderId="0" xfId="0" applyFont="1" applyFill="1" applyAlignment="1">
      <alignment horizontal="center" vertical="center" wrapText="1"/>
    </xf>
    <xf numFmtId="0" fontId="0" fillId="70" borderId="0" xfId="0" applyFill="1" applyAlignment="1">
      <alignment horizontal="center" vertical="center"/>
    </xf>
    <xf numFmtId="0" fontId="0" fillId="71" borderId="0" xfId="0" applyFill="1" applyAlignment="1">
      <alignment horizontal="center"/>
    </xf>
    <xf numFmtId="0" fontId="0" fillId="37" borderId="17" xfId="0" quotePrefix="1" applyFill="1" applyBorder="1" applyAlignment="1">
      <alignment horizontal="center" vertical="center" wrapText="1"/>
    </xf>
    <xf numFmtId="0" fontId="0" fillId="37" borderId="18" xfId="0" quotePrefix="1" applyFill="1" applyBorder="1" applyAlignment="1">
      <alignment horizontal="center" vertical="center" wrapText="1"/>
    </xf>
    <xf numFmtId="0" fontId="100" fillId="37" borderId="0" xfId="0" applyFont="1" applyFill="1" applyAlignment="1">
      <alignment horizontal="center" vertical="center"/>
    </xf>
    <xf numFmtId="0" fontId="30" fillId="69" borderId="0" xfId="0" applyFont="1" applyFill="1"/>
    <xf numFmtId="0" fontId="0" fillId="69" borderId="0" xfId="0" applyFill="1" applyAlignment="1">
      <alignment horizontal="center" vertical="center" wrapText="1"/>
    </xf>
    <xf numFmtId="0" fontId="0" fillId="37" borderId="19" xfId="0" quotePrefix="1" applyFill="1" applyBorder="1" applyAlignment="1">
      <alignment horizontal="center" vertical="center" wrapText="1"/>
    </xf>
    <xf numFmtId="0" fontId="0" fillId="37" borderId="21" xfId="0" quotePrefix="1" applyFill="1" applyBorder="1" applyAlignment="1">
      <alignment horizontal="center" vertical="center" wrapText="1"/>
    </xf>
    <xf numFmtId="0" fontId="0" fillId="33" borderId="0" xfId="0" applyFill="1" applyAlignment="1">
      <alignment horizontal="center" vertical="center" wrapText="1"/>
    </xf>
    <xf numFmtId="0" fontId="0" fillId="68" borderId="0" xfId="0" applyFill="1" applyAlignment="1">
      <alignment horizontal="center" vertical="center" wrapText="1"/>
    </xf>
    <xf numFmtId="0" fontId="0" fillId="72" borderId="0" xfId="0" applyFill="1" applyAlignment="1">
      <alignment horizontal="center" vertical="center" wrapText="1"/>
    </xf>
    <xf numFmtId="0" fontId="0" fillId="68" borderId="0" xfId="0" applyFill="1" applyAlignment="1">
      <alignment horizontal="center"/>
    </xf>
    <xf numFmtId="0" fontId="0" fillId="34" borderId="0" xfId="0" applyFill="1" applyAlignment="1">
      <alignment horizontal="center" vertical="center" wrapText="1"/>
    </xf>
    <xf numFmtId="0" fontId="0" fillId="34" borderId="0" xfId="0" applyFill="1" applyAlignment="1">
      <alignment horizontal="center" wrapText="1"/>
    </xf>
    <xf numFmtId="0" fontId="0" fillId="34" borderId="0" xfId="0" applyFill="1"/>
    <xf numFmtId="0" fontId="79" fillId="37" borderId="0" xfId="0" applyFont="1" applyFill="1" applyAlignment="1">
      <alignment horizontal="center"/>
    </xf>
    <xf numFmtId="0" fontId="79" fillId="37" borderId="43" xfId="0" applyFont="1" applyFill="1" applyBorder="1" applyAlignment="1">
      <alignment horizontal="center" vertical="center" textRotation="90"/>
    </xf>
    <xf numFmtId="0" fontId="0" fillId="73" borderId="0" xfId="0" applyFill="1" applyAlignment="1">
      <alignment horizontal="center" vertical="center"/>
    </xf>
    <xf numFmtId="0" fontId="0" fillId="73" borderId="0" xfId="0" applyFill="1"/>
    <xf numFmtId="0" fontId="0" fillId="67" borderId="0" xfId="0" applyFill="1" applyAlignment="1">
      <alignment horizontal="center" vertical="center"/>
    </xf>
    <xf numFmtId="0" fontId="0" fillId="67" borderId="0" xfId="0" applyFill="1"/>
    <xf numFmtId="0" fontId="0" fillId="74" borderId="0" xfId="0" applyFill="1" applyAlignment="1">
      <alignment horizontal="center" vertical="center"/>
    </xf>
    <xf numFmtId="0" fontId="0" fillId="74" borderId="0" xfId="0" applyFill="1"/>
    <xf numFmtId="0" fontId="0" fillId="39" borderId="0" xfId="0" applyFill="1" applyAlignment="1">
      <alignment horizontal="center" vertical="center"/>
    </xf>
    <xf numFmtId="0" fontId="0" fillId="39" borderId="0" xfId="0" applyFill="1"/>
    <xf numFmtId="0" fontId="0" fillId="65" borderId="0" xfId="0" applyFill="1" applyAlignment="1">
      <alignment horizontal="center"/>
    </xf>
    <xf numFmtId="0" fontId="101" fillId="75" borderId="16" xfId="0" applyFont="1" applyFill="1" applyBorder="1" applyAlignment="1">
      <alignment horizontal="center" vertical="center"/>
    </xf>
    <xf numFmtId="0" fontId="101" fillId="75" borderId="14" xfId="0" applyFont="1" applyFill="1" applyBorder="1" applyAlignment="1">
      <alignment horizontal="center" vertical="center" wrapText="1"/>
    </xf>
    <xf numFmtId="0" fontId="101" fillId="75" borderId="16" xfId="0" applyFont="1" applyFill="1" applyBorder="1" applyAlignment="1">
      <alignment horizontal="center" vertical="center" wrapText="1"/>
    </xf>
    <xf numFmtId="0" fontId="101" fillId="75" borderId="10" xfId="0" applyFont="1" applyFill="1" applyBorder="1" applyAlignment="1">
      <alignment horizontal="center" vertical="center"/>
    </xf>
    <xf numFmtId="0" fontId="102" fillId="37" borderId="0" xfId="0" applyFont="1" applyFill="1"/>
    <xf numFmtId="0" fontId="102" fillId="37" borderId="0" xfId="0" applyFont="1" applyFill="1" applyAlignment="1">
      <alignment horizontal="center" vertical="center"/>
    </xf>
    <xf numFmtId="0" fontId="28" fillId="67" borderId="16" xfId="0" applyFont="1" applyFill="1" applyBorder="1" applyAlignment="1">
      <alignment horizontal="left"/>
    </xf>
    <xf numFmtId="0" fontId="28" fillId="67" borderId="10" xfId="0" applyFont="1" applyFill="1" applyBorder="1" applyAlignment="1">
      <alignment horizontal="left"/>
    </xf>
    <xf numFmtId="0" fontId="28" fillId="67" borderId="13" xfId="0" applyFont="1" applyFill="1" applyBorder="1" applyAlignment="1">
      <alignment horizontal="left"/>
    </xf>
    <xf numFmtId="0" fontId="28" fillId="67" borderId="14" xfId="0" applyFont="1" applyFill="1" applyBorder="1" applyAlignment="1">
      <alignment horizontal="left"/>
    </xf>
    <xf numFmtId="0" fontId="28" fillId="67" borderId="16" xfId="0" applyFont="1" applyFill="1" applyBorder="1" applyAlignment="1">
      <alignment horizontal="left"/>
    </xf>
    <xf numFmtId="0" fontId="103" fillId="76" borderId="10" xfId="0" applyFont="1" applyFill="1" applyBorder="1" applyAlignment="1">
      <alignment horizontal="center" vertical="center" wrapText="1"/>
    </xf>
    <xf numFmtId="0" fontId="103" fillId="76" borderId="14" xfId="0" applyFont="1" applyFill="1" applyBorder="1" applyAlignment="1">
      <alignment horizontal="center" vertical="center" wrapText="1"/>
    </xf>
    <xf numFmtId="0" fontId="103" fillId="76" borderId="15" xfId="0" applyFont="1" applyFill="1" applyBorder="1" applyAlignment="1">
      <alignment horizontal="center" vertical="center" wrapText="1"/>
    </xf>
    <xf numFmtId="0" fontId="103" fillId="76" borderId="16" xfId="0" applyFont="1" applyFill="1" applyBorder="1" applyAlignment="1">
      <alignment horizontal="center" vertical="center" wrapText="1"/>
    </xf>
    <xf numFmtId="0" fontId="104" fillId="76" borderId="10" xfId="0" applyFont="1" applyFill="1" applyBorder="1" applyAlignment="1">
      <alignment horizontal="center" vertical="center" wrapText="1"/>
    </xf>
    <xf numFmtId="0" fontId="101" fillId="76" borderId="10" xfId="0" applyFont="1" applyFill="1" applyBorder="1" applyAlignment="1">
      <alignment horizontal="center" vertical="center"/>
    </xf>
    <xf numFmtId="178" fontId="101" fillId="76" borderId="10" xfId="0" applyNumberFormat="1" applyFont="1" applyFill="1" applyBorder="1" applyAlignment="1">
      <alignment horizontal="center" vertical="center"/>
    </xf>
    <xf numFmtId="0" fontId="105" fillId="0" borderId="13" xfId="0" applyFont="1" applyBorder="1" applyAlignment="1">
      <alignment horizontal="center" vertical="center" wrapText="1"/>
    </xf>
    <xf numFmtId="0" fontId="105" fillId="0" borderId="14" xfId="0" applyFont="1" applyBorder="1" applyAlignment="1">
      <alignment horizontal="left" vertical="center" wrapText="1"/>
    </xf>
    <xf numFmtId="0" fontId="105" fillId="0" borderId="16" xfId="0" applyFont="1" applyBorder="1" applyAlignment="1">
      <alignment horizontal="left" vertical="center" wrapText="1"/>
    </xf>
    <xf numFmtId="0" fontId="105" fillId="0" borderId="10" xfId="0" applyFont="1" applyBorder="1" applyAlignment="1">
      <alignment horizontal="center" vertical="center"/>
    </xf>
    <xf numFmtId="178" fontId="105" fillId="0" borderId="10" xfId="0" applyNumberFormat="1" applyFont="1" applyBorder="1" applyAlignment="1">
      <alignment horizontal="center" vertical="center"/>
    </xf>
    <xf numFmtId="0" fontId="105" fillId="0" borderId="10" xfId="0" applyFont="1" applyBorder="1"/>
    <xf numFmtId="0" fontId="105" fillId="0" borderId="18" xfId="0" applyFont="1" applyBorder="1" applyAlignment="1">
      <alignment horizontal="center" vertical="center" wrapText="1"/>
    </xf>
    <xf numFmtId="0" fontId="105" fillId="0" borderId="22" xfId="0" applyFont="1" applyBorder="1" applyAlignment="1">
      <alignment horizontal="center" vertical="center"/>
    </xf>
    <xf numFmtId="178" fontId="105" fillId="0" borderId="22" xfId="0" applyNumberFormat="1" applyFont="1" applyBorder="1" applyAlignment="1">
      <alignment horizontal="center" vertical="center"/>
    </xf>
    <xf numFmtId="0" fontId="105" fillId="0" borderId="22" xfId="0" applyFont="1" applyBorder="1"/>
    <xf numFmtId="0" fontId="105" fillId="77" borderId="0" xfId="0" applyFont="1" applyFill="1" applyBorder="1"/>
    <xf numFmtId="0" fontId="105" fillId="77" borderId="0" xfId="0" applyFont="1" applyFill="1" applyBorder="1" applyAlignment="1">
      <alignment horizontal="center" vertical="center"/>
    </xf>
    <xf numFmtId="178" fontId="105" fillId="77" borderId="0" xfId="0" applyNumberFormat="1" applyFont="1" applyFill="1" applyBorder="1" applyAlignment="1">
      <alignment horizontal="center" vertical="center"/>
    </xf>
    <xf numFmtId="0" fontId="106" fillId="72" borderId="0" xfId="0" applyFont="1" applyFill="1" applyBorder="1" applyAlignment="1">
      <alignment horizontal="left" vertical="center"/>
    </xf>
    <xf numFmtId="0" fontId="107" fillId="72" borderId="0" xfId="0" applyFont="1" applyFill="1" applyBorder="1" applyAlignment="1">
      <alignment horizontal="center" vertical="center"/>
    </xf>
    <xf numFmtId="178" fontId="107" fillId="72" borderId="0" xfId="0" applyNumberFormat="1" applyFont="1" applyFill="1" applyBorder="1" applyAlignment="1">
      <alignment horizontal="center" vertical="center"/>
    </xf>
    <xf numFmtId="0" fontId="105" fillId="37" borderId="13" xfId="0" applyFont="1" applyFill="1" applyBorder="1" applyAlignment="1">
      <alignment horizontal="center" vertical="center" textRotation="180"/>
    </xf>
    <xf numFmtId="0" fontId="108" fillId="37" borderId="19" xfId="0" applyFont="1" applyFill="1" applyBorder="1" applyAlignment="1"/>
    <xf numFmtId="0" fontId="105" fillId="37" borderId="20" xfId="0" applyFont="1" applyFill="1" applyBorder="1" applyAlignment="1"/>
    <xf numFmtId="0" fontId="105" fillId="37" borderId="20" xfId="0" applyFont="1" applyFill="1" applyBorder="1" applyAlignment="1">
      <alignment horizontal="center" vertical="center"/>
    </xf>
    <xf numFmtId="178" fontId="105" fillId="37" borderId="20" xfId="0" applyNumberFormat="1" applyFont="1" applyFill="1" applyBorder="1" applyAlignment="1">
      <alignment horizontal="center" vertical="center"/>
    </xf>
    <xf numFmtId="0" fontId="105" fillId="37" borderId="18" xfId="0" applyFont="1" applyFill="1" applyBorder="1" applyAlignment="1">
      <alignment horizontal="center" vertical="center" textRotation="180"/>
    </xf>
    <xf numFmtId="0" fontId="105" fillId="37" borderId="19" xfId="0" applyFont="1" applyFill="1" applyBorder="1" applyAlignment="1"/>
    <xf numFmtId="0" fontId="105" fillId="0" borderId="23" xfId="0" applyFont="1" applyBorder="1" applyAlignment="1">
      <alignment horizontal="center" vertical="center"/>
    </xf>
    <xf numFmtId="178" fontId="105" fillId="37" borderId="10" xfId="0" applyNumberFormat="1" applyFont="1" applyFill="1" applyBorder="1" applyAlignment="1">
      <alignment horizontal="center" vertical="center"/>
    </xf>
    <xf numFmtId="0" fontId="105" fillId="0" borderId="19" xfId="0" applyFont="1" applyBorder="1" applyAlignment="1">
      <alignment horizontal="center" vertical="center"/>
    </xf>
    <xf numFmtId="0" fontId="105" fillId="0" borderId="10" xfId="0" applyFont="1" applyBorder="1" applyAlignment="1">
      <alignment horizontal="center" vertical="center" textRotation="180"/>
    </xf>
    <xf numFmtId="0" fontId="105" fillId="0" borderId="23" xfId="0" applyFont="1" applyBorder="1"/>
    <xf numFmtId="0" fontId="105" fillId="0" borderId="14" xfId="0" applyFont="1" applyBorder="1" applyAlignment="1">
      <alignment horizontal="center" vertical="center"/>
    </xf>
    <xf numFmtId="0" fontId="105" fillId="37" borderId="10" xfId="0" applyFont="1" applyFill="1" applyBorder="1" applyAlignment="1">
      <alignment horizontal="center" vertical="center"/>
    </xf>
    <xf numFmtId="0" fontId="105" fillId="37" borderId="14" xfId="0" applyFont="1" applyFill="1" applyBorder="1" applyAlignment="1">
      <alignment horizontal="center" vertical="center"/>
    </xf>
    <xf numFmtId="0" fontId="105" fillId="37" borderId="10" xfId="0" applyFont="1" applyFill="1" applyBorder="1" applyAlignment="1"/>
    <xf numFmtId="0" fontId="108" fillId="0" borderId="14" xfId="0" applyFont="1" applyBorder="1" applyAlignment="1">
      <alignment vertical="center"/>
    </xf>
    <xf numFmtId="0" fontId="108" fillId="0" borderId="16" xfId="0" applyFont="1" applyBorder="1" applyAlignment="1">
      <alignment vertical="center"/>
    </xf>
    <xf numFmtId="0" fontId="101" fillId="76" borderId="10" xfId="0" applyFont="1" applyFill="1" applyBorder="1" applyAlignment="1">
      <alignment horizontal="center" vertical="center" wrapText="1"/>
    </xf>
    <xf numFmtId="0" fontId="101" fillId="76" borderId="14" xfId="0" applyFont="1" applyFill="1" applyBorder="1" applyAlignment="1">
      <alignment horizontal="center" vertical="center" wrapText="1"/>
    </xf>
    <xf numFmtId="0" fontId="101" fillId="76" borderId="15" xfId="0" applyFont="1" applyFill="1" applyBorder="1" applyAlignment="1">
      <alignment horizontal="center" vertical="center" wrapText="1"/>
    </xf>
    <xf numFmtId="0" fontId="101" fillId="76" borderId="16" xfId="0" applyFont="1" applyFill="1" applyBorder="1" applyAlignment="1">
      <alignment horizontal="center" vertical="center" wrapText="1"/>
    </xf>
    <xf numFmtId="0" fontId="105" fillId="0" borderId="14" xfId="0" quotePrefix="1" applyFont="1" applyBorder="1" applyAlignment="1">
      <alignment horizontal="center" vertical="center"/>
    </xf>
    <xf numFmtId="0" fontId="105" fillId="0" borderId="15" xfId="0" quotePrefix="1" applyFont="1" applyBorder="1" applyAlignment="1">
      <alignment horizontal="center" vertical="center"/>
    </xf>
    <xf numFmtId="0" fontId="105" fillId="0" borderId="16" xfId="0" quotePrefix="1" applyFont="1" applyBorder="1" applyAlignment="1">
      <alignment horizontal="center" vertical="center"/>
    </xf>
    <xf numFmtId="0" fontId="105" fillId="0" borderId="14" xfId="0" applyFont="1" applyBorder="1" applyAlignment="1">
      <alignment horizontal="center" vertical="center"/>
    </xf>
    <xf numFmtId="0" fontId="105" fillId="0" borderId="15" xfId="0" applyFont="1" applyBorder="1" applyAlignment="1">
      <alignment horizontal="center" vertical="center"/>
    </xf>
    <xf numFmtId="0" fontId="105" fillId="0" borderId="16" xfId="0" applyFont="1" applyBorder="1" applyAlignment="1">
      <alignment horizontal="center" vertical="center"/>
    </xf>
    <xf numFmtId="0" fontId="105" fillId="0" borderId="14" xfId="0" applyFont="1" applyBorder="1" applyAlignment="1">
      <alignment horizontal="center"/>
    </xf>
    <xf numFmtId="0" fontId="105" fillId="0" borderId="15" xfId="0" applyFont="1" applyBorder="1" applyAlignment="1">
      <alignment horizontal="center"/>
    </xf>
    <xf numFmtId="0" fontId="105" fillId="0" borderId="16" xfId="0" applyFont="1" applyBorder="1" applyAlignment="1">
      <alignment horizontal="center"/>
    </xf>
    <xf numFmtId="0" fontId="105" fillId="0" borderId="10" xfId="0" quotePrefix="1" applyFont="1" applyBorder="1" applyAlignment="1">
      <alignment horizontal="center" vertical="center"/>
    </xf>
    <xf numFmtId="178" fontId="105" fillId="0" borderId="10" xfId="0" quotePrefix="1" applyNumberFormat="1" applyFont="1" applyBorder="1" applyAlignment="1">
      <alignment horizontal="center" vertical="center"/>
    </xf>
    <xf numFmtId="0" fontId="105" fillId="37" borderId="21" xfId="0" applyFont="1" applyFill="1" applyBorder="1" applyAlignment="1">
      <alignment horizontal="center" vertical="center" textRotation="180"/>
    </xf>
    <xf numFmtId="0" fontId="0" fillId="37" borderId="0" xfId="0" applyFill="1" applyAlignment="1"/>
    <xf numFmtId="0" fontId="0" fillId="37" borderId="0" xfId="0" quotePrefix="1" applyFill="1"/>
  </cellXfs>
  <cellStyles count="232">
    <cellStyle name="_Table2_Out_Chi nhan vien 2010" xfId="4"/>
    <cellStyle name="0,0_x000d__x000a_NA_x000d__x000a_" xfId="5"/>
    <cellStyle name="20% - Accent1 2" xfId="6"/>
    <cellStyle name="20% - Accent2 2" xfId="7"/>
    <cellStyle name="20% - Accent3 2" xfId="8"/>
    <cellStyle name="20% - Accent4 2" xfId="9"/>
    <cellStyle name="20% - Accent5 2" xfId="10"/>
    <cellStyle name="20% - Accent6 2" xfId="11"/>
    <cellStyle name="20% - Nhấn1" xfId="12"/>
    <cellStyle name="20% - Nhấn2" xfId="13"/>
    <cellStyle name="20% - Nhấn3" xfId="14"/>
    <cellStyle name="20% - Nhấn4" xfId="15"/>
    <cellStyle name="20% - Nhấn5" xfId="16"/>
    <cellStyle name="20% - Nhấn6" xfId="17"/>
    <cellStyle name="40% - Accent1 2" xfId="18"/>
    <cellStyle name="40% - Accent2 2" xfId="19"/>
    <cellStyle name="40% - Accent3 2" xfId="20"/>
    <cellStyle name="40% - Accent4 2" xfId="21"/>
    <cellStyle name="40% - Accent5 2" xfId="22"/>
    <cellStyle name="40% - Accent6 2" xfId="23"/>
    <cellStyle name="40% - Nhấn1" xfId="24"/>
    <cellStyle name="40% - Nhấn2" xfId="25"/>
    <cellStyle name="40% - Nhấn3" xfId="26"/>
    <cellStyle name="40% - Nhấn4" xfId="27"/>
    <cellStyle name="40% - Nhấn5" xfId="28"/>
    <cellStyle name="40% - Nhấn6" xfId="29"/>
    <cellStyle name="60% - Accent1 2" xfId="30"/>
    <cellStyle name="60% - Accent2 2" xfId="31"/>
    <cellStyle name="60% - Accent3 2" xfId="32"/>
    <cellStyle name="60% - Accent4 2" xfId="33"/>
    <cellStyle name="60% - Accent5 2" xfId="34"/>
    <cellStyle name="60% - Accent6 2" xfId="35"/>
    <cellStyle name="60% - Nhấn1" xfId="36"/>
    <cellStyle name="60% - Nhấn2" xfId="37"/>
    <cellStyle name="60% - Nhấn3" xfId="38"/>
    <cellStyle name="60% - Nhấn4" xfId="39"/>
    <cellStyle name="60% - Nhấn5" xfId="40"/>
    <cellStyle name="60% - Nhấn6" xfId="41"/>
    <cellStyle name="Accent1 2" xfId="42"/>
    <cellStyle name="Accent2 2" xfId="43"/>
    <cellStyle name="Accent2 3" xfId="44"/>
    <cellStyle name="Accent3 2" xfId="45"/>
    <cellStyle name="Accent3 3" xfId="46"/>
    <cellStyle name="Accent4 2" xfId="47"/>
    <cellStyle name="Accent5 2" xfId="48"/>
    <cellStyle name="Accent6 2" xfId="49"/>
    <cellStyle name="ÅëÈ­ [0]_¿ì¹°Åë" xfId="50"/>
    <cellStyle name="ÅëÈ­_¿ì¹°Åë" xfId="51"/>
    <cellStyle name="ÄÞ¸¶ [0]_¿ì¹°Åë" xfId="52"/>
    <cellStyle name="ÄÞ¸¶_¿ì¹°Åë" xfId="53"/>
    <cellStyle name="Bad 2" xfId="54"/>
    <cellStyle name="Beløb0" xfId="55"/>
    <cellStyle name="Ç¥ÁØ_´çÃÊ±¸ÀÔ»ý»ê" xfId="56"/>
    <cellStyle name="Calculation 2" xfId="57"/>
    <cellStyle name="Check Cell 2" xfId="58"/>
    <cellStyle name="Comma 2" xfId="59"/>
    <cellStyle name="Comma 2 2" xfId="60"/>
    <cellStyle name="Comma 2 3" xfId="61"/>
    <cellStyle name="Comma 3" xfId="62"/>
    <cellStyle name="Comma 3 2" xfId="63"/>
    <cellStyle name="Comma 3 3" xfId="64"/>
    <cellStyle name="Comma 4" xfId="65"/>
    <cellStyle name="Comma 4 2" xfId="220"/>
    <cellStyle name="Comma 5" xfId="66"/>
    <cellStyle name="Comma 5 2" xfId="67"/>
    <cellStyle name="Comma 6" xfId="68"/>
    <cellStyle name="Comma 7" xfId="69"/>
    <cellStyle name="Comma 8" xfId="70"/>
    <cellStyle name="Comma0" xfId="71"/>
    <cellStyle name="Currency 2" xfId="72"/>
    <cellStyle name="Currency 2 2" xfId="73"/>
    <cellStyle name="Currency 3" xfId="74"/>
    <cellStyle name="Currency0" xfId="75"/>
    <cellStyle name="Date" xfId="76"/>
    <cellStyle name="Dato" xfId="77"/>
    <cellStyle name="Đầu ra" xfId="78"/>
    <cellStyle name="Đầu vào" xfId="79"/>
    <cellStyle name="Đề mục 1" xfId="80"/>
    <cellStyle name="Đề mục 2" xfId="81"/>
    <cellStyle name="Đề mục 3" xfId="82"/>
    <cellStyle name="Đề mục 4" xfId="83"/>
    <cellStyle name="Euro" xfId="84"/>
    <cellStyle name="Euro 2" xfId="85"/>
    <cellStyle name="Euro 3" xfId="86"/>
    <cellStyle name="Euro 4" xfId="87"/>
    <cellStyle name="Explanatory Text 2" xfId="88"/>
    <cellStyle name="Fast" xfId="89"/>
    <cellStyle name="Fixed" xfId="90"/>
    <cellStyle name="Ghi chú" xfId="91"/>
    <cellStyle name="Good 2" xfId="92"/>
    <cellStyle name="Header1" xfId="93"/>
    <cellStyle name="Header2" xfId="94"/>
    <cellStyle name="Heading 1 2" xfId="95"/>
    <cellStyle name="Heading 2 2" xfId="96"/>
    <cellStyle name="Heading 3 2" xfId="97"/>
    <cellStyle name="Heading 4 2" xfId="98"/>
    <cellStyle name="Hyperlink 12" xfId="99"/>
    <cellStyle name="Hyperlink 2" xfId="100"/>
    <cellStyle name="Hyperlink 2 10" xfId="101"/>
    <cellStyle name="Hyperlink 2 11" xfId="102"/>
    <cellStyle name="Hyperlink 2 2" xfId="103"/>
    <cellStyle name="Hyperlink 2 3" xfId="104"/>
    <cellStyle name="Hyperlink 2 4" xfId="105"/>
    <cellStyle name="Hyperlink 2 5" xfId="106"/>
    <cellStyle name="Hyperlink 2 6" xfId="107"/>
    <cellStyle name="Hyperlink 2 7" xfId="108"/>
    <cellStyle name="Hyperlink 2 8" xfId="109"/>
    <cellStyle name="Hyperlink 2 9" xfId="110"/>
    <cellStyle name="Hyperlink 3" xfId="111"/>
    <cellStyle name="Hyperlink 3 2" xfId="112"/>
    <cellStyle name="Hyperlink 4" xfId="113"/>
    <cellStyle name="Hyperlink 5" xfId="114"/>
    <cellStyle name="Input 2" xfId="115"/>
    <cellStyle name="Kiểm tra Ô" xfId="116"/>
    <cellStyle name="Ledger 17 x 11 in" xfId="117"/>
    <cellStyle name="Linked Cell 2" xfId="118"/>
    <cellStyle name="Neutral 2" xfId="119"/>
    <cellStyle name="Nhấn1" xfId="120"/>
    <cellStyle name="Nhấn2" xfId="121"/>
    <cellStyle name="Nhấn3" xfId="122"/>
    <cellStyle name="Nhấn4" xfId="123"/>
    <cellStyle name="Nhấn5" xfId="124"/>
    <cellStyle name="Nhấn6" xfId="125"/>
    <cellStyle name="Normal" xfId="0" builtinId="0"/>
    <cellStyle name="Normal 10" xfId="126"/>
    <cellStyle name="Normal 11" xfId="127"/>
    <cellStyle name="Normal 12" xfId="128"/>
    <cellStyle name="Normal 13" xfId="129"/>
    <cellStyle name="Normal 14" xfId="130"/>
    <cellStyle name="Normal 14 2" xfId="131"/>
    <cellStyle name="Normal 14 3" xfId="132"/>
    <cellStyle name="Normal 15" xfId="133"/>
    <cellStyle name="Normal 16" xfId="134"/>
    <cellStyle name="Normal 16 2" xfId="135"/>
    <cellStyle name="Normal 17" xfId="136"/>
    <cellStyle name="Normal 17 2" xfId="221"/>
    <cellStyle name="Normal 17 2 2" xfId="222"/>
    <cellStyle name="Normal 18" xfId="137"/>
    <cellStyle name="Normal 19" xfId="138"/>
    <cellStyle name="Normal 2" xfId="139"/>
    <cellStyle name="Normal 2 10" xfId="140"/>
    <cellStyle name="Normal 2 11" xfId="141"/>
    <cellStyle name="Normal 2 12" xfId="223"/>
    <cellStyle name="Normal 2 2" xfId="142"/>
    <cellStyle name="Normal 2 2 2" xfId="143"/>
    <cellStyle name="Normal 2 2 2 2" xfId="144"/>
    <cellStyle name="Normal 2 2 3" xfId="145"/>
    <cellStyle name="Normal 2 2 3 2" xfId="146"/>
    <cellStyle name="Normal 2 2 4" xfId="147"/>
    <cellStyle name="Normal 2 3" xfId="148"/>
    <cellStyle name="Normal 2 3 2" xfId="2"/>
    <cellStyle name="Normal 2 3 3" xfId="149"/>
    <cellStyle name="Normal 2 3 3 2" xfId="224"/>
    <cellStyle name="Normal 2 3 3 3" xfId="225"/>
    <cellStyle name="Normal 2 3 5" xfId="150"/>
    <cellStyle name="Normal 2 4" xfId="151"/>
    <cellStyle name="Normal 2 4 2" xfId="152"/>
    <cellStyle name="Normal 2 4 3" xfId="153"/>
    <cellStyle name="Normal 2 5" xfId="154"/>
    <cellStyle name="Normal 2 5 2" xfId="155"/>
    <cellStyle name="Normal 2 6" xfId="156"/>
    <cellStyle name="Normal 2 7" xfId="157"/>
    <cellStyle name="Normal 2 8" xfId="158"/>
    <cellStyle name="Normal 2 9" xfId="159"/>
    <cellStyle name="Normal 2_JD Tro ly TGD BDS v1.22.12" xfId="160"/>
    <cellStyle name="Normal 20" xfId="226"/>
    <cellStyle name="Normal 20 2" xfId="227"/>
    <cellStyle name="Normal 21" xfId="228"/>
    <cellStyle name="Normal 3" xfId="161"/>
    <cellStyle name="Normal 3 2" xfId="162"/>
    <cellStyle name="Normal 3 2 2" xfId="163"/>
    <cellStyle name="Normal 3 3" xfId="164"/>
    <cellStyle name="Normal 3 4" xfId="165"/>
    <cellStyle name="Normal 3 5" xfId="166"/>
    <cellStyle name="Normal 4" xfId="167"/>
    <cellStyle name="Normal 4 2" xfId="168"/>
    <cellStyle name="Normal 4 2 2" xfId="169"/>
    <cellStyle name="Normal 4 3" xfId="170"/>
    <cellStyle name="Normal 4 4" xfId="171"/>
    <cellStyle name="Normal 4 5" xfId="172"/>
    <cellStyle name="Normal 5" xfId="3"/>
    <cellStyle name="Normal 5 2" xfId="173"/>
    <cellStyle name="Normal 5 2 2" xfId="174"/>
    <cellStyle name="Normal 5 3" xfId="229"/>
    <cellStyle name="Normal 5 4" xfId="230"/>
    <cellStyle name="Normal 6" xfId="175"/>
    <cellStyle name="Normal 6 2" xfId="176"/>
    <cellStyle name="Normal 6 2 2" xfId="177"/>
    <cellStyle name="Normal 6 3" xfId="178"/>
    <cellStyle name="Normal 7" xfId="179"/>
    <cellStyle name="Normal 7 2" xfId="180"/>
    <cellStyle name="Normal 8" xfId="181"/>
    <cellStyle name="Normal 8 2" xfId="182"/>
    <cellStyle name="Normal 8 3" xfId="183"/>
    <cellStyle name="Normal 9" xfId="184"/>
    <cellStyle name="Normal 9 2" xfId="185"/>
    <cellStyle name="Note 2" xfId="186"/>
    <cellStyle name="Ô Được nối kết" xfId="187"/>
    <cellStyle name="Output 2" xfId="188"/>
    <cellStyle name="Percent" xfId="1" builtinId="5"/>
    <cellStyle name="Percent 2" xfId="189"/>
    <cellStyle name="Percent 3" xfId="190"/>
    <cellStyle name="Percent 3 2" xfId="191"/>
    <cellStyle name="Percent 4" xfId="231"/>
    <cellStyle name="Punktum0" xfId="192"/>
    <cellStyle name="Style 1" xfId="193"/>
    <cellStyle name="Style 2" xfId="194"/>
    <cellStyle name="Tiêu đề" xfId="195"/>
    <cellStyle name="Tính toán" xfId="196"/>
    <cellStyle name="Title 2" xfId="197"/>
    <cellStyle name="Tổng" xfId="198"/>
    <cellStyle name="Tốt" xfId="199"/>
    <cellStyle name="Total 2" xfId="200"/>
    <cellStyle name="Trung tính" xfId="201"/>
    <cellStyle name="Văn bản Cảnh báo" xfId="202"/>
    <cellStyle name="Văn bản Giải thích" xfId="203"/>
    <cellStyle name="vnhead2" xfId="204"/>
    <cellStyle name="vntxt1" xfId="205"/>
    <cellStyle name="vntxt2" xfId="206"/>
    <cellStyle name="Warning Text 2" xfId="207"/>
    <cellStyle name="Xấu" xfId="208"/>
    <cellStyle name="똿뗦먛귟 [0.00]_PRODUCT DETAIL Q1" xfId="209"/>
    <cellStyle name="똿뗦먛귟_PRODUCT DETAIL Q1" xfId="210"/>
    <cellStyle name="믅됞 [0.00]_PRODUCT DETAIL Q1" xfId="211"/>
    <cellStyle name="믅됞_PRODUCT DETAIL Q1" xfId="212"/>
    <cellStyle name="백분율_HOBONG" xfId="213"/>
    <cellStyle name="뷭?_BOOKSHIP" xfId="214"/>
    <cellStyle name="콤마 [0]_1202" xfId="215"/>
    <cellStyle name="콤마_1202" xfId="216"/>
    <cellStyle name="통화 [0]_1202" xfId="217"/>
    <cellStyle name="통화_1202" xfId="218"/>
    <cellStyle name="표준_(정보부문)월별인원계획" xfId="2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285750</xdr:colOff>
      <xdr:row>41</xdr:row>
      <xdr:rowOff>76200</xdr:rowOff>
    </xdr:from>
    <xdr:to>
      <xdr:col>7</xdr:col>
      <xdr:colOff>495300</xdr:colOff>
      <xdr:row>41</xdr:row>
      <xdr:rowOff>76200</xdr:rowOff>
    </xdr:to>
    <xdr:cxnSp macro="">
      <xdr:nvCxnSpPr>
        <xdr:cNvPr id="2" name="Straight Connector 1"/>
        <xdr:cNvCxnSpPr/>
      </xdr:nvCxnSpPr>
      <xdr:spPr>
        <a:xfrm>
          <a:off x="1748790" y="7368540"/>
          <a:ext cx="267843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43</xdr:row>
      <xdr:rowOff>38100</xdr:rowOff>
    </xdr:from>
    <xdr:to>
      <xdr:col>3</xdr:col>
      <xdr:colOff>323850</xdr:colOff>
      <xdr:row>43</xdr:row>
      <xdr:rowOff>171450</xdr:rowOff>
    </xdr:to>
    <xdr:cxnSp macro="">
      <xdr:nvCxnSpPr>
        <xdr:cNvPr id="3" name="Straight Arrow Connector 2"/>
        <xdr:cNvCxnSpPr/>
      </xdr:nvCxnSpPr>
      <xdr:spPr>
        <a:xfrm>
          <a:off x="1786890" y="7856220"/>
          <a:ext cx="0"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41</xdr:row>
      <xdr:rowOff>104775</xdr:rowOff>
    </xdr:from>
    <xdr:to>
      <xdr:col>5</xdr:col>
      <xdr:colOff>371475</xdr:colOff>
      <xdr:row>43</xdr:row>
      <xdr:rowOff>95250</xdr:rowOff>
    </xdr:to>
    <xdr:cxnSp macro="">
      <xdr:nvCxnSpPr>
        <xdr:cNvPr id="4" name="Straight Arrow Connector 3"/>
        <xdr:cNvCxnSpPr/>
      </xdr:nvCxnSpPr>
      <xdr:spPr>
        <a:xfrm>
          <a:off x="3068955" y="7397115"/>
          <a:ext cx="0" cy="5162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390525</xdr:colOff>
      <xdr:row>41</xdr:row>
      <xdr:rowOff>142875</xdr:rowOff>
    </xdr:from>
    <xdr:to>
      <xdr:col>7</xdr:col>
      <xdr:colOff>390525</xdr:colOff>
      <xdr:row>43</xdr:row>
      <xdr:rowOff>85725</xdr:rowOff>
    </xdr:to>
    <xdr:cxnSp macro="">
      <xdr:nvCxnSpPr>
        <xdr:cNvPr id="5" name="Straight Arrow Connector 4"/>
        <xdr:cNvCxnSpPr/>
      </xdr:nvCxnSpPr>
      <xdr:spPr>
        <a:xfrm>
          <a:off x="4322445" y="7435215"/>
          <a:ext cx="0" cy="4686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974148</xdr:colOff>
      <xdr:row>8</xdr:row>
      <xdr:rowOff>0</xdr:rowOff>
    </xdr:from>
    <xdr:to>
      <xdr:col>7</xdr:col>
      <xdr:colOff>974148</xdr:colOff>
      <xdr:row>8</xdr:row>
      <xdr:rowOff>119063</xdr:rowOff>
    </xdr:to>
    <xdr:cxnSp macro="">
      <xdr:nvCxnSpPr>
        <xdr:cNvPr id="2" name="Straight Arrow Connector 1"/>
        <xdr:cNvCxnSpPr/>
      </xdr:nvCxnSpPr>
      <xdr:spPr>
        <a:xfrm>
          <a:off x="5972868" y="2072640"/>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1482869</xdr:colOff>
      <xdr:row>7</xdr:row>
      <xdr:rowOff>281421</xdr:rowOff>
    </xdr:from>
    <xdr:to>
      <xdr:col>0</xdr:col>
      <xdr:colOff>1482869</xdr:colOff>
      <xdr:row>7</xdr:row>
      <xdr:rowOff>281421</xdr:rowOff>
    </xdr:to>
    <xdr:cxnSp macro="">
      <xdr:nvCxnSpPr>
        <xdr:cNvPr id="3" name="Straight Arrow Connector 2"/>
        <xdr:cNvCxnSpPr/>
      </xdr:nvCxnSpPr>
      <xdr:spPr>
        <a:xfrm>
          <a:off x="1482869" y="180542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1104035</xdr:colOff>
      <xdr:row>6</xdr:row>
      <xdr:rowOff>43296</xdr:rowOff>
    </xdr:from>
    <xdr:to>
      <xdr:col>7</xdr:col>
      <xdr:colOff>1104035</xdr:colOff>
      <xdr:row>7</xdr:row>
      <xdr:rowOff>0</xdr:rowOff>
    </xdr:to>
    <xdr:cxnSp macro="">
      <xdr:nvCxnSpPr>
        <xdr:cNvPr id="4" name="Straight Arrow Connector 3"/>
        <xdr:cNvCxnSpPr/>
      </xdr:nvCxnSpPr>
      <xdr:spPr>
        <a:xfrm>
          <a:off x="6102755" y="1384416"/>
          <a:ext cx="0" cy="1395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795336</xdr:colOff>
      <xdr:row>8</xdr:row>
      <xdr:rowOff>4763</xdr:rowOff>
    </xdr:from>
    <xdr:to>
      <xdr:col>9</xdr:col>
      <xdr:colOff>795336</xdr:colOff>
      <xdr:row>11</xdr:row>
      <xdr:rowOff>10824</xdr:rowOff>
    </xdr:to>
    <xdr:cxnSp macro="">
      <xdr:nvCxnSpPr>
        <xdr:cNvPr id="5" name="Straight Arrow Connector 4"/>
        <xdr:cNvCxnSpPr/>
      </xdr:nvCxnSpPr>
      <xdr:spPr>
        <a:xfrm>
          <a:off x="8118156" y="2077403"/>
          <a:ext cx="0" cy="737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8</xdr:row>
      <xdr:rowOff>86591</xdr:rowOff>
    </xdr:from>
    <xdr:to>
      <xdr:col>5</xdr:col>
      <xdr:colOff>757670</xdr:colOff>
      <xdr:row>10</xdr:row>
      <xdr:rowOff>108238</xdr:rowOff>
    </xdr:to>
    <xdr:cxnSp macro="">
      <xdr:nvCxnSpPr>
        <xdr:cNvPr id="6" name="Straight Arrow Connector 5"/>
        <xdr:cNvCxnSpPr/>
      </xdr:nvCxnSpPr>
      <xdr:spPr>
        <a:xfrm>
          <a:off x="4201910" y="2159231"/>
          <a:ext cx="0" cy="570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757670</xdr:colOff>
      <xdr:row>12</xdr:row>
      <xdr:rowOff>32471</xdr:rowOff>
    </xdr:from>
    <xdr:to>
      <xdr:col>5</xdr:col>
      <xdr:colOff>757670</xdr:colOff>
      <xdr:row>14</xdr:row>
      <xdr:rowOff>140710</xdr:rowOff>
    </xdr:to>
    <xdr:cxnSp macro="">
      <xdr:nvCxnSpPr>
        <xdr:cNvPr id="7" name="Straight Arrow Connector 6"/>
        <xdr:cNvCxnSpPr/>
      </xdr:nvCxnSpPr>
      <xdr:spPr>
        <a:xfrm>
          <a:off x="4201910" y="3202391"/>
          <a:ext cx="0" cy="8397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736022</xdr:colOff>
      <xdr:row>16</xdr:row>
      <xdr:rowOff>32471</xdr:rowOff>
    </xdr:from>
    <xdr:to>
      <xdr:col>5</xdr:col>
      <xdr:colOff>736022</xdr:colOff>
      <xdr:row>16</xdr:row>
      <xdr:rowOff>140710</xdr:rowOff>
    </xdr:to>
    <xdr:cxnSp macro="">
      <xdr:nvCxnSpPr>
        <xdr:cNvPr id="8" name="Straight Arrow Connector 7"/>
        <xdr:cNvCxnSpPr/>
      </xdr:nvCxnSpPr>
      <xdr:spPr>
        <a:xfrm>
          <a:off x="4180262" y="4482551"/>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746846</xdr:colOff>
      <xdr:row>18</xdr:row>
      <xdr:rowOff>21647</xdr:rowOff>
    </xdr:from>
    <xdr:to>
      <xdr:col>5</xdr:col>
      <xdr:colOff>746846</xdr:colOff>
      <xdr:row>19</xdr:row>
      <xdr:rowOff>0</xdr:rowOff>
    </xdr:to>
    <xdr:cxnSp macro="">
      <xdr:nvCxnSpPr>
        <xdr:cNvPr id="9" name="Straight Arrow Connector 8"/>
        <xdr:cNvCxnSpPr/>
      </xdr:nvCxnSpPr>
      <xdr:spPr>
        <a:xfrm>
          <a:off x="4191086" y="5203247"/>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10</xdr:row>
      <xdr:rowOff>43295</xdr:rowOff>
    </xdr:from>
    <xdr:to>
      <xdr:col>7</xdr:col>
      <xdr:colOff>1028267</xdr:colOff>
      <xdr:row>11</xdr:row>
      <xdr:rowOff>21648</xdr:rowOff>
    </xdr:to>
    <xdr:cxnSp macro="">
      <xdr:nvCxnSpPr>
        <xdr:cNvPr id="10" name="Straight Arrow Connector 9"/>
        <xdr:cNvCxnSpPr/>
      </xdr:nvCxnSpPr>
      <xdr:spPr>
        <a:xfrm>
          <a:off x="6026987" y="266457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1071562</xdr:colOff>
      <xdr:row>12</xdr:row>
      <xdr:rowOff>43295</xdr:rowOff>
    </xdr:from>
    <xdr:to>
      <xdr:col>7</xdr:col>
      <xdr:colOff>1071562</xdr:colOff>
      <xdr:row>13</xdr:row>
      <xdr:rowOff>21648</xdr:rowOff>
    </xdr:to>
    <xdr:cxnSp macro="">
      <xdr:nvCxnSpPr>
        <xdr:cNvPr id="11" name="Straight Arrow Connector 10"/>
        <xdr:cNvCxnSpPr/>
      </xdr:nvCxnSpPr>
      <xdr:spPr>
        <a:xfrm>
          <a:off x="6070282" y="321321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1060739</xdr:colOff>
      <xdr:row>14</xdr:row>
      <xdr:rowOff>32471</xdr:rowOff>
    </xdr:from>
    <xdr:to>
      <xdr:col>7</xdr:col>
      <xdr:colOff>1060739</xdr:colOff>
      <xdr:row>14</xdr:row>
      <xdr:rowOff>140710</xdr:rowOff>
    </xdr:to>
    <xdr:cxnSp macro="">
      <xdr:nvCxnSpPr>
        <xdr:cNvPr id="12" name="Straight Arrow Connector 11"/>
        <xdr:cNvCxnSpPr/>
      </xdr:nvCxnSpPr>
      <xdr:spPr>
        <a:xfrm>
          <a:off x="6059459" y="3933911"/>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16</xdr:row>
      <xdr:rowOff>43295</xdr:rowOff>
    </xdr:from>
    <xdr:to>
      <xdr:col>7</xdr:col>
      <xdr:colOff>1039091</xdr:colOff>
      <xdr:row>16</xdr:row>
      <xdr:rowOff>151534</xdr:rowOff>
    </xdr:to>
    <xdr:cxnSp macro="">
      <xdr:nvCxnSpPr>
        <xdr:cNvPr id="13" name="Straight Arrow Connector 12"/>
        <xdr:cNvCxnSpPr/>
      </xdr:nvCxnSpPr>
      <xdr:spPr>
        <a:xfrm>
          <a:off x="6037811" y="449337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1039091</xdr:colOff>
      <xdr:row>18</xdr:row>
      <xdr:rowOff>43295</xdr:rowOff>
    </xdr:from>
    <xdr:to>
      <xdr:col>7</xdr:col>
      <xdr:colOff>1039091</xdr:colOff>
      <xdr:row>19</xdr:row>
      <xdr:rowOff>0</xdr:rowOff>
    </xdr:to>
    <xdr:cxnSp macro="">
      <xdr:nvCxnSpPr>
        <xdr:cNvPr id="14" name="Straight Arrow Connector 13"/>
        <xdr:cNvCxnSpPr/>
      </xdr:nvCxnSpPr>
      <xdr:spPr>
        <a:xfrm>
          <a:off x="6037811" y="5224895"/>
          <a:ext cx="0" cy="1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12</xdr:row>
      <xdr:rowOff>32471</xdr:rowOff>
    </xdr:from>
    <xdr:to>
      <xdr:col>9</xdr:col>
      <xdr:colOff>714375</xdr:colOff>
      <xdr:row>15</xdr:row>
      <xdr:rowOff>0</xdr:rowOff>
    </xdr:to>
    <xdr:cxnSp macro="">
      <xdr:nvCxnSpPr>
        <xdr:cNvPr id="15" name="Straight Arrow Connector 14"/>
        <xdr:cNvCxnSpPr/>
      </xdr:nvCxnSpPr>
      <xdr:spPr>
        <a:xfrm>
          <a:off x="8037195" y="3202391"/>
          <a:ext cx="0" cy="8819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714375</xdr:colOff>
      <xdr:row>15</xdr:row>
      <xdr:rowOff>346364</xdr:rowOff>
    </xdr:from>
    <xdr:to>
      <xdr:col>9</xdr:col>
      <xdr:colOff>714375</xdr:colOff>
      <xdr:row>17</xdr:row>
      <xdr:rowOff>10823</xdr:rowOff>
    </xdr:to>
    <xdr:cxnSp macro="">
      <xdr:nvCxnSpPr>
        <xdr:cNvPr id="16" name="Straight Arrow Connector 15"/>
        <xdr:cNvCxnSpPr/>
      </xdr:nvCxnSpPr>
      <xdr:spPr>
        <a:xfrm>
          <a:off x="8037195" y="4430684"/>
          <a:ext cx="0" cy="213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703551</xdr:colOff>
      <xdr:row>18</xdr:row>
      <xdr:rowOff>21647</xdr:rowOff>
    </xdr:from>
    <xdr:to>
      <xdr:col>9</xdr:col>
      <xdr:colOff>703551</xdr:colOff>
      <xdr:row>19</xdr:row>
      <xdr:rowOff>21648</xdr:rowOff>
    </xdr:to>
    <xdr:cxnSp macro="">
      <xdr:nvCxnSpPr>
        <xdr:cNvPr id="17" name="Straight Arrow Connector 16"/>
        <xdr:cNvCxnSpPr/>
      </xdr:nvCxnSpPr>
      <xdr:spPr>
        <a:xfrm>
          <a:off x="8026371" y="5203247"/>
          <a:ext cx="0" cy="182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8</xdr:row>
      <xdr:rowOff>54120</xdr:rowOff>
    </xdr:from>
    <xdr:to>
      <xdr:col>11</xdr:col>
      <xdr:colOff>1006619</xdr:colOff>
      <xdr:row>14</xdr:row>
      <xdr:rowOff>162358</xdr:rowOff>
    </xdr:to>
    <xdr:cxnSp macro="">
      <xdr:nvCxnSpPr>
        <xdr:cNvPr id="18" name="Straight Arrow Connector 17"/>
        <xdr:cNvCxnSpPr/>
      </xdr:nvCxnSpPr>
      <xdr:spPr>
        <a:xfrm>
          <a:off x="9944879" y="2126760"/>
          <a:ext cx="0" cy="19370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1006619</xdr:colOff>
      <xdr:row>15</xdr:row>
      <xdr:rowOff>346364</xdr:rowOff>
    </xdr:from>
    <xdr:to>
      <xdr:col>11</xdr:col>
      <xdr:colOff>1006619</xdr:colOff>
      <xdr:row>17</xdr:row>
      <xdr:rowOff>10823</xdr:rowOff>
    </xdr:to>
    <xdr:cxnSp macro="">
      <xdr:nvCxnSpPr>
        <xdr:cNvPr id="19" name="Straight Arrow Connector 18"/>
        <xdr:cNvCxnSpPr/>
      </xdr:nvCxnSpPr>
      <xdr:spPr>
        <a:xfrm>
          <a:off x="9944879" y="4430684"/>
          <a:ext cx="0" cy="213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995795</xdr:colOff>
      <xdr:row>18</xdr:row>
      <xdr:rowOff>43295</xdr:rowOff>
    </xdr:from>
    <xdr:to>
      <xdr:col>11</xdr:col>
      <xdr:colOff>995795</xdr:colOff>
      <xdr:row>19</xdr:row>
      <xdr:rowOff>21648</xdr:rowOff>
    </xdr:to>
    <xdr:cxnSp macro="">
      <xdr:nvCxnSpPr>
        <xdr:cNvPr id="20" name="Straight Arrow Connector 19"/>
        <xdr:cNvCxnSpPr/>
      </xdr:nvCxnSpPr>
      <xdr:spPr>
        <a:xfrm>
          <a:off x="9934055" y="5224895"/>
          <a:ext cx="0" cy="1612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638608</xdr:colOff>
      <xdr:row>8</xdr:row>
      <xdr:rowOff>86591</xdr:rowOff>
    </xdr:from>
    <xdr:to>
      <xdr:col>2</xdr:col>
      <xdr:colOff>638608</xdr:colOff>
      <xdr:row>20</xdr:row>
      <xdr:rowOff>129886</xdr:rowOff>
    </xdr:to>
    <xdr:cxnSp macro="">
      <xdr:nvCxnSpPr>
        <xdr:cNvPr id="21" name="Straight Arrow Connector 20"/>
        <xdr:cNvCxnSpPr/>
      </xdr:nvCxnSpPr>
      <xdr:spPr>
        <a:xfrm>
          <a:off x="2452168" y="2159231"/>
          <a:ext cx="0" cy="3700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844261</xdr:colOff>
      <xdr:row>8</xdr:row>
      <xdr:rowOff>10824</xdr:rowOff>
    </xdr:from>
    <xdr:to>
      <xdr:col>0</xdr:col>
      <xdr:colOff>844261</xdr:colOff>
      <xdr:row>10</xdr:row>
      <xdr:rowOff>151534</xdr:rowOff>
    </xdr:to>
    <xdr:cxnSp macro="">
      <xdr:nvCxnSpPr>
        <xdr:cNvPr id="22" name="Straight Arrow Connector 21"/>
        <xdr:cNvCxnSpPr/>
      </xdr:nvCxnSpPr>
      <xdr:spPr>
        <a:xfrm>
          <a:off x="844261" y="2083464"/>
          <a:ext cx="0" cy="689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800966</xdr:colOff>
      <xdr:row>12</xdr:row>
      <xdr:rowOff>43295</xdr:rowOff>
    </xdr:from>
    <xdr:to>
      <xdr:col>0</xdr:col>
      <xdr:colOff>800966</xdr:colOff>
      <xdr:row>12</xdr:row>
      <xdr:rowOff>173182</xdr:rowOff>
    </xdr:to>
    <xdr:cxnSp macro="">
      <xdr:nvCxnSpPr>
        <xdr:cNvPr id="23" name="Straight Arrow Connector 22"/>
        <xdr:cNvCxnSpPr/>
      </xdr:nvCxnSpPr>
      <xdr:spPr>
        <a:xfrm>
          <a:off x="800966" y="3213215"/>
          <a:ext cx="0" cy="1298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14</xdr:row>
      <xdr:rowOff>10824</xdr:rowOff>
    </xdr:from>
    <xdr:to>
      <xdr:col>0</xdr:col>
      <xdr:colOff>811790</xdr:colOff>
      <xdr:row>15</xdr:row>
      <xdr:rowOff>32472</xdr:rowOff>
    </xdr:to>
    <xdr:cxnSp macro="">
      <xdr:nvCxnSpPr>
        <xdr:cNvPr id="24" name="Straight Arrow Connector 23"/>
        <xdr:cNvCxnSpPr/>
      </xdr:nvCxnSpPr>
      <xdr:spPr>
        <a:xfrm>
          <a:off x="811790" y="3912264"/>
          <a:ext cx="0" cy="2045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811790</xdr:colOff>
      <xdr:row>16</xdr:row>
      <xdr:rowOff>21648</xdr:rowOff>
    </xdr:from>
    <xdr:to>
      <xdr:col>0</xdr:col>
      <xdr:colOff>811790</xdr:colOff>
      <xdr:row>17</xdr:row>
      <xdr:rowOff>10823</xdr:rowOff>
    </xdr:to>
    <xdr:cxnSp macro="">
      <xdr:nvCxnSpPr>
        <xdr:cNvPr id="25" name="Straight Arrow Connector 24"/>
        <xdr:cNvCxnSpPr/>
      </xdr:nvCxnSpPr>
      <xdr:spPr>
        <a:xfrm>
          <a:off x="811790" y="4471728"/>
          <a:ext cx="0" cy="1720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779318</xdr:colOff>
      <xdr:row>18</xdr:row>
      <xdr:rowOff>21647</xdr:rowOff>
    </xdr:from>
    <xdr:to>
      <xdr:col>0</xdr:col>
      <xdr:colOff>779318</xdr:colOff>
      <xdr:row>20</xdr:row>
      <xdr:rowOff>162358</xdr:rowOff>
    </xdr:to>
    <xdr:cxnSp macro="">
      <xdr:nvCxnSpPr>
        <xdr:cNvPr id="26" name="Straight Arrow Connector 25"/>
        <xdr:cNvCxnSpPr/>
      </xdr:nvCxnSpPr>
      <xdr:spPr>
        <a:xfrm>
          <a:off x="779318" y="5203247"/>
          <a:ext cx="0" cy="689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995795</xdr:colOff>
      <xdr:row>8</xdr:row>
      <xdr:rowOff>86591</xdr:rowOff>
    </xdr:from>
    <xdr:to>
      <xdr:col>13</xdr:col>
      <xdr:colOff>995795</xdr:colOff>
      <xdr:row>9</xdr:row>
      <xdr:rowOff>21648</xdr:rowOff>
    </xdr:to>
    <xdr:cxnSp macro="">
      <xdr:nvCxnSpPr>
        <xdr:cNvPr id="27" name="Straight Arrow Connector 26"/>
        <xdr:cNvCxnSpPr/>
      </xdr:nvCxnSpPr>
      <xdr:spPr>
        <a:xfrm>
          <a:off x="12151475" y="2159231"/>
          <a:ext cx="0" cy="11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21648</xdr:colOff>
      <xdr:row>5</xdr:row>
      <xdr:rowOff>97421</xdr:rowOff>
    </xdr:from>
    <xdr:to>
      <xdr:col>9</xdr:col>
      <xdr:colOff>519546</xdr:colOff>
      <xdr:row>7</xdr:row>
      <xdr:rowOff>32472</xdr:rowOff>
    </xdr:to>
    <xdr:cxnSp macro="">
      <xdr:nvCxnSpPr>
        <xdr:cNvPr id="28" name="Straight Arrow Connector 27"/>
        <xdr:cNvCxnSpPr/>
      </xdr:nvCxnSpPr>
      <xdr:spPr>
        <a:xfrm>
          <a:off x="7123488" y="1255661"/>
          <a:ext cx="718878" cy="3008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32472</xdr:colOff>
      <xdr:row>5</xdr:row>
      <xdr:rowOff>108245</xdr:rowOff>
    </xdr:from>
    <xdr:to>
      <xdr:col>11</xdr:col>
      <xdr:colOff>725199</xdr:colOff>
      <xdr:row>7</xdr:row>
      <xdr:rowOff>32472</xdr:rowOff>
    </xdr:to>
    <xdr:cxnSp macro="">
      <xdr:nvCxnSpPr>
        <xdr:cNvPr id="29" name="Straight Arrow Connector 28"/>
        <xdr:cNvCxnSpPr/>
      </xdr:nvCxnSpPr>
      <xdr:spPr>
        <a:xfrm>
          <a:off x="7134312" y="1266485"/>
          <a:ext cx="2529147" cy="2899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43296</xdr:colOff>
      <xdr:row>5</xdr:row>
      <xdr:rowOff>32478</xdr:rowOff>
    </xdr:from>
    <xdr:to>
      <xdr:col>13</xdr:col>
      <xdr:colOff>660255</xdr:colOff>
      <xdr:row>7</xdr:row>
      <xdr:rowOff>54125</xdr:rowOff>
    </xdr:to>
    <xdr:cxnSp macro="">
      <xdr:nvCxnSpPr>
        <xdr:cNvPr id="30" name="Straight Arrow Connector 29"/>
        <xdr:cNvCxnSpPr/>
      </xdr:nvCxnSpPr>
      <xdr:spPr>
        <a:xfrm>
          <a:off x="7145136" y="1190718"/>
          <a:ext cx="4670799" cy="3874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119063</xdr:colOff>
      <xdr:row>5</xdr:row>
      <xdr:rowOff>10830</xdr:rowOff>
    </xdr:from>
    <xdr:to>
      <xdr:col>15</xdr:col>
      <xdr:colOff>400483</xdr:colOff>
      <xdr:row>7</xdr:row>
      <xdr:rowOff>43301</xdr:rowOff>
    </xdr:to>
    <xdr:cxnSp macro="">
      <xdr:nvCxnSpPr>
        <xdr:cNvPr id="31" name="Straight Arrow Connector 30"/>
        <xdr:cNvCxnSpPr/>
      </xdr:nvCxnSpPr>
      <xdr:spPr>
        <a:xfrm>
          <a:off x="7220903" y="1169070"/>
          <a:ext cx="6613640" cy="398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995795</xdr:colOff>
      <xdr:row>5</xdr:row>
      <xdr:rowOff>86596</xdr:rowOff>
    </xdr:from>
    <xdr:to>
      <xdr:col>7</xdr:col>
      <xdr:colOff>0</xdr:colOff>
      <xdr:row>7</xdr:row>
      <xdr:rowOff>5</xdr:rowOff>
    </xdr:to>
    <xdr:cxnSp macro="">
      <xdr:nvCxnSpPr>
        <xdr:cNvPr id="32" name="Straight Arrow Connector 31"/>
        <xdr:cNvCxnSpPr/>
      </xdr:nvCxnSpPr>
      <xdr:spPr>
        <a:xfrm flipH="1">
          <a:off x="4440035" y="1244836"/>
          <a:ext cx="558685" cy="279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324715</xdr:colOff>
      <xdr:row>5</xdr:row>
      <xdr:rowOff>64949</xdr:rowOff>
    </xdr:from>
    <xdr:to>
      <xdr:col>6</xdr:col>
      <xdr:colOff>216477</xdr:colOff>
      <xdr:row>7</xdr:row>
      <xdr:rowOff>10829</xdr:rowOff>
    </xdr:to>
    <xdr:cxnSp macro="">
      <xdr:nvCxnSpPr>
        <xdr:cNvPr id="33" name="Straight Arrow Connector 32"/>
        <xdr:cNvCxnSpPr/>
      </xdr:nvCxnSpPr>
      <xdr:spPr>
        <a:xfrm flipH="1">
          <a:off x="2778355" y="1223189"/>
          <a:ext cx="2223482" cy="3116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865909</xdr:colOff>
      <xdr:row>5</xdr:row>
      <xdr:rowOff>5</xdr:rowOff>
    </xdr:from>
    <xdr:to>
      <xdr:col>6</xdr:col>
      <xdr:colOff>151534</xdr:colOff>
      <xdr:row>7</xdr:row>
      <xdr:rowOff>5</xdr:rowOff>
    </xdr:to>
    <xdr:cxnSp macro="">
      <xdr:nvCxnSpPr>
        <xdr:cNvPr id="34" name="Straight Arrow Connector 33"/>
        <xdr:cNvCxnSpPr/>
      </xdr:nvCxnSpPr>
      <xdr:spPr>
        <a:xfrm flipH="1">
          <a:off x="865909" y="1158245"/>
          <a:ext cx="4078605" cy="3657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660255</xdr:colOff>
      <xdr:row>20</xdr:row>
      <xdr:rowOff>32472</xdr:rowOff>
    </xdr:from>
    <xdr:to>
      <xdr:col>5</xdr:col>
      <xdr:colOff>660255</xdr:colOff>
      <xdr:row>20</xdr:row>
      <xdr:rowOff>140711</xdr:rowOff>
    </xdr:to>
    <xdr:cxnSp macro="">
      <xdr:nvCxnSpPr>
        <xdr:cNvPr id="35" name="Straight Arrow Connector 34"/>
        <xdr:cNvCxnSpPr/>
      </xdr:nvCxnSpPr>
      <xdr:spPr>
        <a:xfrm>
          <a:off x="4104495" y="5762712"/>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649431</xdr:colOff>
      <xdr:row>22</xdr:row>
      <xdr:rowOff>64943</xdr:rowOff>
    </xdr:from>
    <xdr:to>
      <xdr:col>5</xdr:col>
      <xdr:colOff>649431</xdr:colOff>
      <xdr:row>23</xdr:row>
      <xdr:rowOff>0</xdr:rowOff>
    </xdr:to>
    <xdr:cxnSp macro="">
      <xdr:nvCxnSpPr>
        <xdr:cNvPr id="36" name="Straight Arrow Connector 35"/>
        <xdr:cNvCxnSpPr/>
      </xdr:nvCxnSpPr>
      <xdr:spPr>
        <a:xfrm>
          <a:off x="4093671" y="6343823"/>
          <a:ext cx="0" cy="11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616960</xdr:colOff>
      <xdr:row>24</xdr:row>
      <xdr:rowOff>32471</xdr:rowOff>
    </xdr:from>
    <xdr:to>
      <xdr:col>5</xdr:col>
      <xdr:colOff>616960</xdr:colOff>
      <xdr:row>24</xdr:row>
      <xdr:rowOff>151534</xdr:rowOff>
    </xdr:to>
    <xdr:cxnSp macro="">
      <xdr:nvCxnSpPr>
        <xdr:cNvPr id="37" name="Straight Arrow Connector 36"/>
        <xdr:cNvCxnSpPr/>
      </xdr:nvCxnSpPr>
      <xdr:spPr>
        <a:xfrm>
          <a:off x="4061200" y="6859991"/>
          <a:ext cx="0" cy="119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26</xdr:row>
      <xdr:rowOff>43295</xdr:rowOff>
    </xdr:from>
    <xdr:to>
      <xdr:col>5</xdr:col>
      <xdr:colOff>671079</xdr:colOff>
      <xdr:row>27</xdr:row>
      <xdr:rowOff>0</xdr:rowOff>
    </xdr:to>
    <xdr:cxnSp macro="">
      <xdr:nvCxnSpPr>
        <xdr:cNvPr id="38" name="Straight Arrow Connector 37"/>
        <xdr:cNvCxnSpPr/>
      </xdr:nvCxnSpPr>
      <xdr:spPr>
        <a:xfrm>
          <a:off x="4115319" y="7419455"/>
          <a:ext cx="0" cy="1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28</xdr:row>
      <xdr:rowOff>21648</xdr:rowOff>
    </xdr:from>
    <xdr:to>
      <xdr:col>5</xdr:col>
      <xdr:colOff>671079</xdr:colOff>
      <xdr:row>28</xdr:row>
      <xdr:rowOff>162358</xdr:rowOff>
    </xdr:to>
    <xdr:cxnSp macro="">
      <xdr:nvCxnSpPr>
        <xdr:cNvPr id="39" name="Straight Arrow Connector 38"/>
        <xdr:cNvCxnSpPr/>
      </xdr:nvCxnSpPr>
      <xdr:spPr>
        <a:xfrm>
          <a:off x="4115319" y="7946448"/>
          <a:ext cx="0" cy="1407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671079</xdr:colOff>
      <xdr:row>30</xdr:row>
      <xdr:rowOff>43295</xdr:rowOff>
    </xdr:from>
    <xdr:to>
      <xdr:col>5</xdr:col>
      <xdr:colOff>671079</xdr:colOff>
      <xdr:row>31</xdr:row>
      <xdr:rowOff>32472</xdr:rowOff>
    </xdr:to>
    <xdr:cxnSp macro="">
      <xdr:nvCxnSpPr>
        <xdr:cNvPr id="40" name="Straight Arrow Connector 39"/>
        <xdr:cNvCxnSpPr/>
      </xdr:nvCxnSpPr>
      <xdr:spPr>
        <a:xfrm>
          <a:off x="4115319" y="8333855"/>
          <a:ext cx="0" cy="1720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8</xdr:row>
      <xdr:rowOff>32471</xdr:rowOff>
    </xdr:from>
    <xdr:to>
      <xdr:col>15</xdr:col>
      <xdr:colOff>984971</xdr:colOff>
      <xdr:row>9</xdr:row>
      <xdr:rowOff>10823</xdr:rowOff>
    </xdr:to>
    <xdr:cxnSp macro="">
      <xdr:nvCxnSpPr>
        <xdr:cNvPr id="41" name="Straight Arrow Connector 40"/>
        <xdr:cNvCxnSpPr/>
      </xdr:nvCxnSpPr>
      <xdr:spPr>
        <a:xfrm>
          <a:off x="14419031" y="2105111"/>
          <a:ext cx="0" cy="1612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1006619</xdr:colOff>
      <xdr:row>10</xdr:row>
      <xdr:rowOff>32472</xdr:rowOff>
    </xdr:from>
    <xdr:to>
      <xdr:col>15</xdr:col>
      <xdr:colOff>1006619</xdr:colOff>
      <xdr:row>10</xdr:row>
      <xdr:rowOff>162358</xdr:rowOff>
    </xdr:to>
    <xdr:cxnSp macro="">
      <xdr:nvCxnSpPr>
        <xdr:cNvPr id="42" name="Straight Arrow Connector 41"/>
        <xdr:cNvCxnSpPr/>
      </xdr:nvCxnSpPr>
      <xdr:spPr>
        <a:xfrm>
          <a:off x="14440679" y="265375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984971</xdr:colOff>
      <xdr:row>12</xdr:row>
      <xdr:rowOff>32472</xdr:rowOff>
    </xdr:from>
    <xdr:to>
      <xdr:col>15</xdr:col>
      <xdr:colOff>984971</xdr:colOff>
      <xdr:row>12</xdr:row>
      <xdr:rowOff>162358</xdr:rowOff>
    </xdr:to>
    <xdr:cxnSp macro="">
      <xdr:nvCxnSpPr>
        <xdr:cNvPr id="43" name="Straight Arrow Connector 42"/>
        <xdr:cNvCxnSpPr/>
      </xdr:nvCxnSpPr>
      <xdr:spPr>
        <a:xfrm>
          <a:off x="14419031" y="320239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14</xdr:row>
      <xdr:rowOff>32472</xdr:rowOff>
    </xdr:from>
    <xdr:to>
      <xdr:col>15</xdr:col>
      <xdr:colOff>1017443</xdr:colOff>
      <xdr:row>14</xdr:row>
      <xdr:rowOff>162358</xdr:rowOff>
    </xdr:to>
    <xdr:cxnSp macro="">
      <xdr:nvCxnSpPr>
        <xdr:cNvPr id="44" name="Straight Arrow Connector 43"/>
        <xdr:cNvCxnSpPr/>
      </xdr:nvCxnSpPr>
      <xdr:spPr>
        <a:xfrm>
          <a:off x="14451503" y="3933912"/>
          <a:ext cx="0" cy="1298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1017443</xdr:colOff>
      <xdr:row>10</xdr:row>
      <xdr:rowOff>0</xdr:rowOff>
    </xdr:from>
    <xdr:to>
      <xdr:col>13</xdr:col>
      <xdr:colOff>1017443</xdr:colOff>
      <xdr:row>19</xdr:row>
      <xdr:rowOff>10824</xdr:rowOff>
    </xdr:to>
    <xdr:cxnSp macro="">
      <xdr:nvCxnSpPr>
        <xdr:cNvPr id="45" name="Straight Arrow Connector 44"/>
        <xdr:cNvCxnSpPr/>
      </xdr:nvCxnSpPr>
      <xdr:spPr>
        <a:xfrm>
          <a:off x="12173123" y="2621280"/>
          <a:ext cx="0" cy="2754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1028267</xdr:colOff>
      <xdr:row>16</xdr:row>
      <xdr:rowOff>21648</xdr:rowOff>
    </xdr:from>
    <xdr:to>
      <xdr:col>15</xdr:col>
      <xdr:colOff>1028267</xdr:colOff>
      <xdr:row>16</xdr:row>
      <xdr:rowOff>119063</xdr:rowOff>
    </xdr:to>
    <xdr:cxnSp macro="">
      <xdr:nvCxnSpPr>
        <xdr:cNvPr id="46" name="Straight Arrow Connector 45"/>
        <xdr:cNvCxnSpPr/>
      </xdr:nvCxnSpPr>
      <xdr:spPr>
        <a:xfrm>
          <a:off x="14462327" y="4471728"/>
          <a:ext cx="0" cy="97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1017443</xdr:colOff>
      <xdr:row>22</xdr:row>
      <xdr:rowOff>43295</xdr:rowOff>
    </xdr:from>
    <xdr:to>
      <xdr:col>15</xdr:col>
      <xdr:colOff>1017443</xdr:colOff>
      <xdr:row>22</xdr:row>
      <xdr:rowOff>151534</xdr:rowOff>
    </xdr:to>
    <xdr:cxnSp macro="">
      <xdr:nvCxnSpPr>
        <xdr:cNvPr id="47" name="Straight Arrow Connector 46"/>
        <xdr:cNvCxnSpPr/>
      </xdr:nvCxnSpPr>
      <xdr:spPr>
        <a:xfrm>
          <a:off x="14451503" y="6322175"/>
          <a:ext cx="0" cy="108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1028267</xdr:colOff>
      <xdr:row>20</xdr:row>
      <xdr:rowOff>43296</xdr:rowOff>
    </xdr:from>
    <xdr:to>
      <xdr:col>7</xdr:col>
      <xdr:colOff>1028267</xdr:colOff>
      <xdr:row>20</xdr:row>
      <xdr:rowOff>162358</xdr:rowOff>
    </xdr:to>
    <xdr:cxnSp macro="">
      <xdr:nvCxnSpPr>
        <xdr:cNvPr id="48" name="Straight Arrow Connector 47"/>
        <xdr:cNvCxnSpPr/>
      </xdr:nvCxnSpPr>
      <xdr:spPr>
        <a:xfrm>
          <a:off x="6026987" y="5773536"/>
          <a:ext cx="0" cy="119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736023</xdr:colOff>
      <xdr:row>20</xdr:row>
      <xdr:rowOff>21648</xdr:rowOff>
    </xdr:from>
    <xdr:to>
      <xdr:col>9</xdr:col>
      <xdr:colOff>736023</xdr:colOff>
      <xdr:row>21</xdr:row>
      <xdr:rowOff>10824</xdr:rowOff>
    </xdr:to>
    <xdr:cxnSp macro="">
      <xdr:nvCxnSpPr>
        <xdr:cNvPr id="49" name="Straight Arrow Connector 48"/>
        <xdr:cNvCxnSpPr/>
      </xdr:nvCxnSpPr>
      <xdr:spPr>
        <a:xfrm>
          <a:off x="8058843" y="5751888"/>
          <a:ext cx="0" cy="1720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1094941</xdr:colOff>
      <xdr:row>4</xdr:row>
      <xdr:rowOff>28142</xdr:rowOff>
    </xdr:from>
    <xdr:to>
      <xdr:col>7</xdr:col>
      <xdr:colOff>1104466</xdr:colOff>
      <xdr:row>4</xdr:row>
      <xdr:rowOff>142442</xdr:rowOff>
    </xdr:to>
    <xdr:cxnSp macro="">
      <xdr:nvCxnSpPr>
        <xdr:cNvPr id="50" name="Straight Arrow Connector 49"/>
        <xdr:cNvCxnSpPr/>
      </xdr:nvCxnSpPr>
      <xdr:spPr>
        <a:xfrm flipH="1">
          <a:off x="6093661" y="1003502"/>
          <a:ext cx="9525"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5</xdr:row>
      <xdr:rowOff>40822</xdr:rowOff>
    </xdr:from>
    <xdr:to>
      <xdr:col>17</xdr:col>
      <xdr:colOff>54429</xdr:colOff>
      <xdr:row>6</xdr:row>
      <xdr:rowOff>81643</xdr:rowOff>
    </xdr:to>
    <xdr:cxnSp macro="">
      <xdr:nvCxnSpPr>
        <xdr:cNvPr id="51" name="Straight Arrow Connector 50"/>
        <xdr:cNvCxnSpPr/>
      </xdr:nvCxnSpPr>
      <xdr:spPr>
        <a:xfrm>
          <a:off x="7237911" y="1199062"/>
          <a:ext cx="8589918" cy="2237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272143</xdr:colOff>
      <xdr:row>2</xdr:row>
      <xdr:rowOff>163286</xdr:rowOff>
    </xdr:from>
    <xdr:to>
      <xdr:col>10</xdr:col>
      <xdr:colOff>163286</xdr:colOff>
      <xdr:row>20</xdr:row>
      <xdr:rowOff>95250</xdr:rowOff>
    </xdr:to>
    <xdr:sp macro="" textlink="">
      <xdr:nvSpPr>
        <xdr:cNvPr id="52" name="Rectangle 51"/>
        <xdr:cNvSpPr/>
      </xdr:nvSpPr>
      <xdr:spPr>
        <a:xfrm>
          <a:off x="3350623" y="590006"/>
          <a:ext cx="5484223" cy="52354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9</xdr:col>
      <xdr:colOff>258535</xdr:colOff>
      <xdr:row>3</xdr:row>
      <xdr:rowOff>81643</xdr:rowOff>
    </xdr:from>
    <xdr:to>
      <xdr:col>11</xdr:col>
      <xdr:colOff>244928</xdr:colOff>
      <xdr:row>4</xdr:row>
      <xdr:rowOff>95251</xdr:rowOff>
    </xdr:to>
    <xdr:sp macro="" textlink="">
      <xdr:nvSpPr>
        <xdr:cNvPr id="53" name="TextBox 52"/>
        <xdr:cNvSpPr txBox="1"/>
      </xdr:nvSpPr>
      <xdr:spPr>
        <a:xfrm>
          <a:off x="7581355" y="691243"/>
          <a:ext cx="1601833" cy="379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Hệ</a:t>
          </a:r>
          <a:r>
            <a:rPr lang="en-US" sz="1100" baseline="0"/>
            <a:t> thống Thu nhập 3P</a:t>
          </a:r>
          <a:endParaRPr lang="vi-VN"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28575</xdr:colOff>
      <xdr:row>14</xdr:row>
      <xdr:rowOff>95250</xdr:rowOff>
    </xdr:from>
    <xdr:to>
      <xdr:col>8</xdr:col>
      <xdr:colOff>409575</xdr:colOff>
      <xdr:row>14</xdr:row>
      <xdr:rowOff>95250</xdr:rowOff>
    </xdr:to>
    <xdr:cxnSp macro="">
      <xdr:nvCxnSpPr>
        <xdr:cNvPr id="2" name="Straight Arrow Connector 1"/>
        <xdr:cNvCxnSpPr/>
      </xdr:nvCxnSpPr>
      <xdr:spPr>
        <a:xfrm>
          <a:off x="3198495" y="260985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14</xdr:row>
      <xdr:rowOff>95250</xdr:rowOff>
    </xdr:from>
    <xdr:to>
      <xdr:col>12</xdr:col>
      <xdr:colOff>400050</xdr:colOff>
      <xdr:row>14</xdr:row>
      <xdr:rowOff>95250</xdr:rowOff>
    </xdr:to>
    <xdr:cxnSp macro="">
      <xdr:nvCxnSpPr>
        <xdr:cNvPr id="3" name="Straight Arrow Connector 2"/>
        <xdr:cNvCxnSpPr/>
      </xdr:nvCxnSpPr>
      <xdr:spPr>
        <a:xfrm>
          <a:off x="4773930" y="2609850"/>
          <a:ext cx="3733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209550</xdr:colOff>
      <xdr:row>13</xdr:row>
      <xdr:rowOff>104775</xdr:rowOff>
    </xdr:from>
    <xdr:to>
      <xdr:col>15</xdr:col>
      <xdr:colOff>400050</xdr:colOff>
      <xdr:row>14</xdr:row>
      <xdr:rowOff>95250</xdr:rowOff>
    </xdr:to>
    <xdr:cxnSp macro="">
      <xdr:nvCxnSpPr>
        <xdr:cNvPr id="4" name="Straight Arrow Connector 3"/>
        <xdr:cNvCxnSpPr/>
      </xdr:nvCxnSpPr>
      <xdr:spPr>
        <a:xfrm flipV="1">
          <a:off x="6419850" y="2444115"/>
          <a:ext cx="182880" cy="1657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200025</xdr:colOff>
      <xdr:row>14</xdr:row>
      <xdr:rowOff>104775</xdr:rowOff>
    </xdr:from>
    <xdr:to>
      <xdr:col>15</xdr:col>
      <xdr:colOff>419100</xdr:colOff>
      <xdr:row>15</xdr:row>
      <xdr:rowOff>85725</xdr:rowOff>
    </xdr:to>
    <xdr:cxnSp macro="">
      <xdr:nvCxnSpPr>
        <xdr:cNvPr id="5" name="Straight Arrow Connector 4"/>
        <xdr:cNvCxnSpPr/>
      </xdr:nvCxnSpPr>
      <xdr:spPr>
        <a:xfrm>
          <a:off x="6410325" y="2619375"/>
          <a:ext cx="196215" cy="156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13</xdr:row>
      <xdr:rowOff>95250</xdr:rowOff>
    </xdr:from>
    <xdr:to>
      <xdr:col>22</xdr:col>
      <xdr:colOff>666750</xdr:colOff>
      <xdr:row>15</xdr:row>
      <xdr:rowOff>76200</xdr:rowOff>
    </xdr:to>
    <xdr:cxnSp macro="">
      <xdr:nvCxnSpPr>
        <xdr:cNvPr id="6" name="Straight Arrow Connector 5"/>
        <xdr:cNvCxnSpPr/>
      </xdr:nvCxnSpPr>
      <xdr:spPr>
        <a:xfrm>
          <a:off x="7842885" y="2434590"/>
          <a:ext cx="1754505" cy="3314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66675</xdr:colOff>
      <xdr:row>15</xdr:row>
      <xdr:rowOff>95250</xdr:rowOff>
    </xdr:from>
    <xdr:to>
      <xdr:col>22</xdr:col>
      <xdr:colOff>590550</xdr:colOff>
      <xdr:row>15</xdr:row>
      <xdr:rowOff>161925</xdr:rowOff>
    </xdr:to>
    <xdr:cxnSp macro="">
      <xdr:nvCxnSpPr>
        <xdr:cNvPr id="7" name="Straight Arrow Connector 6"/>
        <xdr:cNvCxnSpPr/>
      </xdr:nvCxnSpPr>
      <xdr:spPr>
        <a:xfrm>
          <a:off x="7861935" y="2785110"/>
          <a:ext cx="1712595"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14</xdr:row>
      <xdr:rowOff>85725</xdr:rowOff>
    </xdr:from>
    <xdr:to>
      <xdr:col>4</xdr:col>
      <xdr:colOff>419100</xdr:colOff>
      <xdr:row>14</xdr:row>
      <xdr:rowOff>85725</xdr:rowOff>
    </xdr:to>
    <xdr:cxnSp macro="">
      <xdr:nvCxnSpPr>
        <xdr:cNvPr id="8" name="Straight Arrow Connector 7"/>
        <xdr:cNvCxnSpPr/>
      </xdr:nvCxnSpPr>
      <xdr:spPr>
        <a:xfrm>
          <a:off x="1623060" y="2600325"/>
          <a:ext cx="3581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119062</xdr:colOff>
      <xdr:row>18</xdr:row>
      <xdr:rowOff>114300</xdr:rowOff>
    </xdr:from>
    <xdr:to>
      <xdr:col>7</xdr:col>
      <xdr:colOff>390525</xdr:colOff>
      <xdr:row>18</xdr:row>
      <xdr:rowOff>114300</xdr:rowOff>
    </xdr:to>
    <xdr:cxnSp macro="">
      <xdr:nvCxnSpPr>
        <xdr:cNvPr id="9" name="Straight Arrow Connector 8"/>
        <xdr:cNvCxnSpPr/>
      </xdr:nvCxnSpPr>
      <xdr:spPr>
        <a:xfrm>
          <a:off x="2892742" y="3337560"/>
          <a:ext cx="27146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18</xdr:row>
      <xdr:rowOff>85725</xdr:rowOff>
    </xdr:from>
    <xdr:to>
      <xdr:col>12</xdr:col>
      <xdr:colOff>400050</xdr:colOff>
      <xdr:row>18</xdr:row>
      <xdr:rowOff>85725</xdr:rowOff>
    </xdr:to>
    <xdr:cxnSp macro="">
      <xdr:nvCxnSpPr>
        <xdr:cNvPr id="10" name="Straight Arrow Connector 9"/>
        <xdr:cNvCxnSpPr/>
      </xdr:nvCxnSpPr>
      <xdr:spPr>
        <a:xfrm>
          <a:off x="4773930" y="3308985"/>
          <a:ext cx="3733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333375</xdr:colOff>
      <xdr:row>15</xdr:row>
      <xdr:rowOff>38100</xdr:rowOff>
    </xdr:from>
    <xdr:to>
      <xdr:col>11</xdr:col>
      <xdr:colOff>123825</xdr:colOff>
      <xdr:row>15</xdr:row>
      <xdr:rowOff>152400</xdr:rowOff>
    </xdr:to>
    <xdr:cxnSp macro="">
      <xdr:nvCxnSpPr>
        <xdr:cNvPr id="11" name="Straight Arrow Connector 10"/>
        <xdr:cNvCxnSpPr/>
      </xdr:nvCxnSpPr>
      <xdr:spPr>
        <a:xfrm flipH="1" flipV="1">
          <a:off x="4295775" y="2727960"/>
          <a:ext cx="186690" cy="1143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26</xdr:row>
      <xdr:rowOff>38100</xdr:rowOff>
    </xdr:from>
    <xdr:to>
      <xdr:col>6</xdr:col>
      <xdr:colOff>85725</xdr:colOff>
      <xdr:row>27</xdr:row>
      <xdr:rowOff>57150</xdr:rowOff>
    </xdr:to>
    <xdr:cxnSp macro="">
      <xdr:nvCxnSpPr>
        <xdr:cNvPr id="12" name="Straight Arrow Connector 11"/>
        <xdr:cNvCxnSpPr/>
      </xdr:nvCxnSpPr>
      <xdr:spPr>
        <a:xfrm flipV="1">
          <a:off x="2047875" y="4693920"/>
          <a:ext cx="415290" cy="201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133350</xdr:colOff>
      <xdr:row>25</xdr:row>
      <xdr:rowOff>104775</xdr:rowOff>
    </xdr:from>
    <xdr:to>
      <xdr:col>7</xdr:col>
      <xdr:colOff>381000</xdr:colOff>
      <xdr:row>25</xdr:row>
      <xdr:rowOff>114300</xdr:rowOff>
    </xdr:to>
    <xdr:cxnSp macro="">
      <xdr:nvCxnSpPr>
        <xdr:cNvPr id="13" name="Straight Arrow Connector 12"/>
        <xdr:cNvCxnSpPr/>
      </xdr:nvCxnSpPr>
      <xdr:spPr>
        <a:xfrm flipV="1">
          <a:off x="2907030" y="4585335"/>
          <a:ext cx="24765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400050</xdr:colOff>
      <xdr:row>25</xdr:row>
      <xdr:rowOff>104775</xdr:rowOff>
    </xdr:from>
    <xdr:to>
      <xdr:col>14</xdr:col>
      <xdr:colOff>781050</xdr:colOff>
      <xdr:row>25</xdr:row>
      <xdr:rowOff>104775</xdr:rowOff>
    </xdr:to>
    <xdr:cxnSp macro="">
      <xdr:nvCxnSpPr>
        <xdr:cNvPr id="14" name="Straight Arrow Connector 13"/>
        <xdr:cNvCxnSpPr/>
      </xdr:nvCxnSpPr>
      <xdr:spPr>
        <a:xfrm>
          <a:off x="5947410" y="4585335"/>
          <a:ext cx="25908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18</xdr:row>
      <xdr:rowOff>95250</xdr:rowOff>
    </xdr:from>
    <xdr:to>
      <xdr:col>15</xdr:col>
      <xdr:colOff>409575</xdr:colOff>
      <xdr:row>18</xdr:row>
      <xdr:rowOff>95250</xdr:rowOff>
    </xdr:to>
    <xdr:cxnSp macro="">
      <xdr:nvCxnSpPr>
        <xdr:cNvPr id="15" name="Straight Arrow Connector 14"/>
        <xdr:cNvCxnSpPr/>
      </xdr:nvCxnSpPr>
      <xdr:spPr>
        <a:xfrm>
          <a:off x="6238875" y="331851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18</xdr:row>
      <xdr:rowOff>95250</xdr:rowOff>
    </xdr:from>
    <xdr:to>
      <xdr:col>19</xdr:col>
      <xdr:colOff>409575</xdr:colOff>
      <xdr:row>18</xdr:row>
      <xdr:rowOff>95250</xdr:rowOff>
    </xdr:to>
    <xdr:cxnSp macro="">
      <xdr:nvCxnSpPr>
        <xdr:cNvPr id="16" name="Straight Arrow Connector 15"/>
        <xdr:cNvCxnSpPr/>
      </xdr:nvCxnSpPr>
      <xdr:spPr>
        <a:xfrm>
          <a:off x="7823835" y="3318510"/>
          <a:ext cx="36576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57150</xdr:colOff>
      <xdr:row>18</xdr:row>
      <xdr:rowOff>104775</xdr:rowOff>
    </xdr:from>
    <xdr:to>
      <xdr:col>23</xdr:col>
      <xdr:colOff>0</xdr:colOff>
      <xdr:row>18</xdr:row>
      <xdr:rowOff>104775</xdr:rowOff>
    </xdr:to>
    <xdr:cxnSp macro="">
      <xdr:nvCxnSpPr>
        <xdr:cNvPr id="17" name="Straight Arrow Connector 16"/>
        <xdr:cNvCxnSpPr/>
      </xdr:nvCxnSpPr>
      <xdr:spPr>
        <a:xfrm>
          <a:off x="9041130" y="3328035"/>
          <a:ext cx="5600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25</xdr:row>
      <xdr:rowOff>104775</xdr:rowOff>
    </xdr:from>
    <xdr:to>
      <xdr:col>22</xdr:col>
      <xdr:colOff>666750</xdr:colOff>
      <xdr:row>25</xdr:row>
      <xdr:rowOff>104775</xdr:rowOff>
    </xdr:to>
    <xdr:cxnSp macro="">
      <xdr:nvCxnSpPr>
        <xdr:cNvPr id="18" name="Straight Arrow Connector 17"/>
        <xdr:cNvCxnSpPr/>
      </xdr:nvCxnSpPr>
      <xdr:spPr>
        <a:xfrm>
          <a:off x="7475220" y="4585335"/>
          <a:ext cx="21221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361950</xdr:colOff>
      <xdr:row>9</xdr:row>
      <xdr:rowOff>57150</xdr:rowOff>
    </xdr:from>
    <xdr:to>
      <xdr:col>23</xdr:col>
      <xdr:colOff>361950</xdr:colOff>
      <xdr:row>10</xdr:row>
      <xdr:rowOff>57150</xdr:rowOff>
    </xdr:to>
    <xdr:cxnSp macro="">
      <xdr:nvCxnSpPr>
        <xdr:cNvPr id="19" name="Straight Arrow Connector 18"/>
        <xdr:cNvCxnSpPr/>
      </xdr:nvCxnSpPr>
      <xdr:spPr>
        <a:xfrm flipV="1">
          <a:off x="9963150" y="1680210"/>
          <a:ext cx="0"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85725</xdr:colOff>
      <xdr:row>15</xdr:row>
      <xdr:rowOff>9525</xdr:rowOff>
    </xdr:from>
    <xdr:to>
      <xdr:col>24</xdr:col>
      <xdr:colOff>190500</xdr:colOff>
      <xdr:row>15</xdr:row>
      <xdr:rowOff>9525</xdr:rowOff>
    </xdr:to>
    <xdr:cxnSp macro="">
      <xdr:nvCxnSpPr>
        <xdr:cNvPr id="20" name="Straight Arrow Connector 19"/>
        <xdr:cNvCxnSpPr/>
      </xdr:nvCxnSpPr>
      <xdr:spPr>
        <a:xfrm>
          <a:off x="10304145" y="2699385"/>
          <a:ext cx="1047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219075</xdr:colOff>
      <xdr:row>3</xdr:row>
      <xdr:rowOff>9525</xdr:rowOff>
    </xdr:from>
    <xdr:to>
      <xdr:col>24</xdr:col>
      <xdr:colOff>219075</xdr:colOff>
      <xdr:row>14</xdr:row>
      <xdr:rowOff>171451</xdr:rowOff>
    </xdr:to>
    <xdr:cxnSp macro="">
      <xdr:nvCxnSpPr>
        <xdr:cNvPr id="21" name="Straight Arrow Connector 20"/>
        <xdr:cNvCxnSpPr/>
      </xdr:nvCxnSpPr>
      <xdr:spPr>
        <a:xfrm flipV="1">
          <a:off x="10437495" y="550545"/>
          <a:ext cx="0" cy="21355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200025</xdr:colOff>
      <xdr:row>3</xdr:row>
      <xdr:rowOff>47625</xdr:rowOff>
    </xdr:from>
    <xdr:to>
      <xdr:col>24</xdr:col>
      <xdr:colOff>171450</xdr:colOff>
      <xdr:row>3</xdr:row>
      <xdr:rowOff>47625</xdr:rowOff>
    </xdr:to>
    <xdr:cxnSp macro="">
      <xdr:nvCxnSpPr>
        <xdr:cNvPr id="22" name="Straight Arrow Connector 21"/>
        <xdr:cNvCxnSpPr/>
      </xdr:nvCxnSpPr>
      <xdr:spPr>
        <a:xfrm flipH="1">
          <a:off x="7599045" y="588645"/>
          <a:ext cx="2790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123825</xdr:colOff>
      <xdr:row>3</xdr:row>
      <xdr:rowOff>76200</xdr:rowOff>
    </xdr:from>
    <xdr:to>
      <xdr:col>18</xdr:col>
      <xdr:colOff>123825</xdr:colOff>
      <xdr:row>3</xdr:row>
      <xdr:rowOff>142875</xdr:rowOff>
    </xdr:to>
    <xdr:cxnSp macro="">
      <xdr:nvCxnSpPr>
        <xdr:cNvPr id="23" name="Straight Arrow Connector 22"/>
        <xdr:cNvCxnSpPr/>
      </xdr:nvCxnSpPr>
      <xdr:spPr>
        <a:xfrm>
          <a:off x="7522845" y="617220"/>
          <a:ext cx="0" cy="66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66675</xdr:colOff>
      <xdr:row>20</xdr:row>
      <xdr:rowOff>161925</xdr:rowOff>
    </xdr:from>
    <xdr:to>
      <xdr:col>24</xdr:col>
      <xdr:colOff>371475</xdr:colOff>
      <xdr:row>20</xdr:row>
      <xdr:rowOff>161925</xdr:rowOff>
    </xdr:to>
    <xdr:cxnSp macro="">
      <xdr:nvCxnSpPr>
        <xdr:cNvPr id="24" name="Straight Arrow Connector 23"/>
        <xdr:cNvCxnSpPr/>
      </xdr:nvCxnSpPr>
      <xdr:spPr>
        <a:xfrm>
          <a:off x="10285095" y="3743325"/>
          <a:ext cx="304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400050</xdr:colOff>
      <xdr:row>2</xdr:row>
      <xdr:rowOff>76200</xdr:rowOff>
    </xdr:from>
    <xdr:to>
      <xdr:col>24</xdr:col>
      <xdr:colOff>400050</xdr:colOff>
      <xdr:row>20</xdr:row>
      <xdr:rowOff>114300</xdr:rowOff>
    </xdr:to>
    <xdr:cxnSp macro="">
      <xdr:nvCxnSpPr>
        <xdr:cNvPr id="25" name="Straight Arrow Connector 24"/>
        <xdr:cNvCxnSpPr/>
      </xdr:nvCxnSpPr>
      <xdr:spPr>
        <a:xfrm flipV="1">
          <a:off x="10618470" y="434340"/>
          <a:ext cx="0" cy="3261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66675</xdr:rowOff>
    </xdr:from>
    <xdr:to>
      <xdr:col>24</xdr:col>
      <xdr:colOff>323850</xdr:colOff>
      <xdr:row>2</xdr:row>
      <xdr:rowOff>66675</xdr:rowOff>
    </xdr:to>
    <xdr:cxnSp macro="">
      <xdr:nvCxnSpPr>
        <xdr:cNvPr id="26" name="Straight Arrow Connector 25"/>
        <xdr:cNvCxnSpPr/>
      </xdr:nvCxnSpPr>
      <xdr:spPr>
        <a:xfrm flipH="1">
          <a:off x="4501515" y="424815"/>
          <a:ext cx="604075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2</xdr:row>
      <xdr:rowOff>104775</xdr:rowOff>
    </xdr:from>
    <xdr:to>
      <xdr:col>11</xdr:col>
      <xdr:colOff>142875</xdr:colOff>
      <xdr:row>3</xdr:row>
      <xdr:rowOff>114300</xdr:rowOff>
    </xdr:to>
    <xdr:cxnSp macro="">
      <xdr:nvCxnSpPr>
        <xdr:cNvPr id="27" name="Straight Arrow Connector 26"/>
        <xdr:cNvCxnSpPr/>
      </xdr:nvCxnSpPr>
      <xdr:spPr>
        <a:xfrm>
          <a:off x="4501515" y="462915"/>
          <a:ext cx="0" cy="192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47625</xdr:colOff>
      <xdr:row>25</xdr:row>
      <xdr:rowOff>114300</xdr:rowOff>
    </xdr:from>
    <xdr:to>
      <xdr:col>24</xdr:col>
      <xdr:colOff>638175</xdr:colOff>
      <xdr:row>25</xdr:row>
      <xdr:rowOff>114300</xdr:rowOff>
    </xdr:to>
    <xdr:cxnSp macro="">
      <xdr:nvCxnSpPr>
        <xdr:cNvPr id="28" name="Straight Arrow Connector 27"/>
        <xdr:cNvCxnSpPr/>
      </xdr:nvCxnSpPr>
      <xdr:spPr>
        <a:xfrm>
          <a:off x="10266045" y="4594860"/>
          <a:ext cx="56769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647700</xdr:colOff>
      <xdr:row>1</xdr:row>
      <xdr:rowOff>114300</xdr:rowOff>
    </xdr:from>
    <xdr:to>
      <xdr:col>24</xdr:col>
      <xdr:colOff>647700</xdr:colOff>
      <xdr:row>25</xdr:row>
      <xdr:rowOff>38101</xdr:rowOff>
    </xdr:to>
    <xdr:cxnSp macro="">
      <xdr:nvCxnSpPr>
        <xdr:cNvPr id="29" name="Straight Arrow Connector 28"/>
        <xdr:cNvCxnSpPr/>
      </xdr:nvCxnSpPr>
      <xdr:spPr>
        <a:xfrm flipV="1">
          <a:off x="10835640" y="297180"/>
          <a:ext cx="0" cy="4221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180975</xdr:colOff>
      <xdr:row>1</xdr:row>
      <xdr:rowOff>133350</xdr:rowOff>
    </xdr:from>
    <xdr:to>
      <xdr:col>24</xdr:col>
      <xdr:colOff>581026</xdr:colOff>
      <xdr:row>1</xdr:row>
      <xdr:rowOff>133350</xdr:rowOff>
    </xdr:to>
    <xdr:cxnSp macro="">
      <xdr:nvCxnSpPr>
        <xdr:cNvPr id="30" name="Straight Arrow Connector 29"/>
        <xdr:cNvCxnSpPr/>
      </xdr:nvCxnSpPr>
      <xdr:spPr>
        <a:xfrm flipH="1">
          <a:off x="2162175" y="316230"/>
          <a:ext cx="86372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xdr:row>
      <xdr:rowOff>0</xdr:rowOff>
    </xdr:from>
    <xdr:to>
      <xdr:col>5</xdr:col>
      <xdr:colOff>190500</xdr:colOff>
      <xdr:row>3</xdr:row>
      <xdr:rowOff>142875</xdr:rowOff>
    </xdr:to>
    <xdr:cxnSp macro="">
      <xdr:nvCxnSpPr>
        <xdr:cNvPr id="31" name="Straight Arrow Connector 30"/>
        <xdr:cNvCxnSpPr/>
      </xdr:nvCxnSpPr>
      <xdr:spPr>
        <a:xfrm>
          <a:off x="2171700" y="358140"/>
          <a:ext cx="0" cy="3257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47625</xdr:colOff>
      <xdr:row>25</xdr:row>
      <xdr:rowOff>171450</xdr:rowOff>
    </xdr:from>
    <xdr:to>
      <xdr:col>10</xdr:col>
      <xdr:colOff>428625</xdr:colOff>
      <xdr:row>25</xdr:row>
      <xdr:rowOff>171450</xdr:rowOff>
    </xdr:to>
    <xdr:cxnSp macro="">
      <xdr:nvCxnSpPr>
        <xdr:cNvPr id="32" name="Straight Arrow Connector 31"/>
        <xdr:cNvCxnSpPr/>
      </xdr:nvCxnSpPr>
      <xdr:spPr>
        <a:xfrm>
          <a:off x="4010025" y="4652010"/>
          <a:ext cx="3505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295275</xdr:colOff>
      <xdr:row>8</xdr:row>
      <xdr:rowOff>161925</xdr:rowOff>
    </xdr:from>
    <xdr:to>
      <xdr:col>6</xdr:col>
      <xdr:colOff>333375</xdr:colOff>
      <xdr:row>10</xdr:row>
      <xdr:rowOff>0</xdr:rowOff>
    </xdr:to>
    <xdr:cxnSp macro="">
      <xdr:nvCxnSpPr>
        <xdr:cNvPr id="33" name="Straight Arrow Connector 32"/>
        <xdr:cNvCxnSpPr/>
      </xdr:nvCxnSpPr>
      <xdr:spPr>
        <a:xfrm>
          <a:off x="2276475" y="1609725"/>
          <a:ext cx="434340" cy="1962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371475</xdr:colOff>
      <xdr:row>9</xdr:row>
      <xdr:rowOff>76200</xdr:rowOff>
    </xdr:from>
    <xdr:to>
      <xdr:col>13</xdr:col>
      <xdr:colOff>428625</xdr:colOff>
      <xdr:row>10</xdr:row>
      <xdr:rowOff>47625</xdr:rowOff>
    </xdr:to>
    <xdr:cxnSp macro="">
      <xdr:nvCxnSpPr>
        <xdr:cNvPr id="34" name="Straight Arrow Connector 33"/>
        <xdr:cNvCxnSpPr/>
      </xdr:nvCxnSpPr>
      <xdr:spPr>
        <a:xfrm>
          <a:off x="4730115" y="1699260"/>
          <a:ext cx="819150" cy="154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762000</xdr:colOff>
      <xdr:row>39</xdr:row>
      <xdr:rowOff>85725</xdr:rowOff>
    </xdr:from>
    <xdr:to>
      <xdr:col>5</xdr:col>
      <xdr:colOff>57150</xdr:colOff>
      <xdr:row>39</xdr:row>
      <xdr:rowOff>85725</xdr:rowOff>
    </xdr:to>
    <xdr:cxnSp macro="">
      <xdr:nvCxnSpPr>
        <xdr:cNvPr id="35" name="Straight Arrow Connector 34"/>
        <xdr:cNvCxnSpPr/>
      </xdr:nvCxnSpPr>
      <xdr:spPr>
        <a:xfrm>
          <a:off x="1584960" y="7118985"/>
          <a:ext cx="45339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38</xdr:row>
      <xdr:rowOff>38100</xdr:rowOff>
    </xdr:from>
    <xdr:to>
      <xdr:col>8</xdr:col>
      <xdr:colOff>9525</xdr:colOff>
      <xdr:row>38</xdr:row>
      <xdr:rowOff>38100</xdr:rowOff>
    </xdr:to>
    <xdr:cxnSp macro="">
      <xdr:nvCxnSpPr>
        <xdr:cNvPr id="36" name="Straight Arrow Connector 35"/>
        <xdr:cNvCxnSpPr/>
      </xdr:nvCxnSpPr>
      <xdr:spPr>
        <a:xfrm>
          <a:off x="2066925" y="6888480"/>
          <a:ext cx="11125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57150</xdr:colOff>
      <xdr:row>36</xdr:row>
      <xdr:rowOff>76200</xdr:rowOff>
    </xdr:from>
    <xdr:to>
      <xdr:col>10</xdr:col>
      <xdr:colOff>409575</xdr:colOff>
      <xdr:row>36</xdr:row>
      <xdr:rowOff>76200</xdr:rowOff>
    </xdr:to>
    <xdr:cxnSp macro="">
      <xdr:nvCxnSpPr>
        <xdr:cNvPr id="37" name="Straight Arrow Connector 36"/>
        <xdr:cNvCxnSpPr/>
      </xdr:nvCxnSpPr>
      <xdr:spPr>
        <a:xfrm>
          <a:off x="3227070" y="6560820"/>
          <a:ext cx="11296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34</xdr:row>
      <xdr:rowOff>57150</xdr:rowOff>
    </xdr:from>
    <xdr:to>
      <xdr:col>14</xdr:col>
      <xdr:colOff>19050</xdr:colOff>
      <xdr:row>34</xdr:row>
      <xdr:rowOff>57150</xdr:rowOff>
    </xdr:to>
    <xdr:cxnSp macro="">
      <xdr:nvCxnSpPr>
        <xdr:cNvPr id="38" name="Straight Arrow Connector 37"/>
        <xdr:cNvCxnSpPr/>
      </xdr:nvCxnSpPr>
      <xdr:spPr>
        <a:xfrm>
          <a:off x="4396740" y="6176010"/>
          <a:ext cx="116967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47625</xdr:rowOff>
    </xdr:from>
    <xdr:to>
      <xdr:col>14</xdr:col>
      <xdr:colOff>581025</xdr:colOff>
      <xdr:row>32</xdr:row>
      <xdr:rowOff>47625</xdr:rowOff>
    </xdr:to>
    <xdr:cxnSp macro="">
      <xdr:nvCxnSpPr>
        <xdr:cNvPr id="39" name="Straight Arrow Connector 38"/>
        <xdr:cNvCxnSpPr/>
      </xdr:nvCxnSpPr>
      <xdr:spPr>
        <a:xfrm>
          <a:off x="5566410" y="5800725"/>
          <a:ext cx="5619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40</xdr:row>
      <xdr:rowOff>171450</xdr:rowOff>
    </xdr:from>
    <xdr:to>
      <xdr:col>7</xdr:col>
      <xdr:colOff>428625</xdr:colOff>
      <xdr:row>40</xdr:row>
      <xdr:rowOff>171450</xdr:rowOff>
    </xdr:to>
    <xdr:cxnSp macro="">
      <xdr:nvCxnSpPr>
        <xdr:cNvPr id="40" name="Straight Arrow Connector 39"/>
        <xdr:cNvCxnSpPr/>
      </xdr:nvCxnSpPr>
      <xdr:spPr>
        <a:xfrm>
          <a:off x="2047875" y="7387590"/>
          <a:ext cx="1123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42</xdr:row>
      <xdr:rowOff>171450</xdr:rowOff>
    </xdr:from>
    <xdr:to>
      <xdr:col>10</xdr:col>
      <xdr:colOff>390525</xdr:colOff>
      <xdr:row>42</xdr:row>
      <xdr:rowOff>171450</xdr:rowOff>
    </xdr:to>
    <xdr:cxnSp macro="">
      <xdr:nvCxnSpPr>
        <xdr:cNvPr id="41" name="Straight Arrow Connector 40"/>
        <xdr:cNvCxnSpPr/>
      </xdr:nvCxnSpPr>
      <xdr:spPr>
        <a:xfrm>
          <a:off x="3198495" y="7753350"/>
          <a:ext cx="11544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44</xdr:row>
      <xdr:rowOff>171450</xdr:rowOff>
    </xdr:from>
    <xdr:to>
      <xdr:col>13</xdr:col>
      <xdr:colOff>361950</xdr:colOff>
      <xdr:row>44</xdr:row>
      <xdr:rowOff>171450</xdr:rowOff>
    </xdr:to>
    <xdr:cxnSp macro="">
      <xdr:nvCxnSpPr>
        <xdr:cNvPr id="42" name="Straight Arrow Connector 41"/>
        <xdr:cNvCxnSpPr/>
      </xdr:nvCxnSpPr>
      <xdr:spPr>
        <a:xfrm>
          <a:off x="4358640" y="8119110"/>
          <a:ext cx="115443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46</xdr:row>
      <xdr:rowOff>142875</xdr:rowOff>
    </xdr:from>
    <xdr:to>
      <xdr:col>15</xdr:col>
      <xdr:colOff>400050</xdr:colOff>
      <xdr:row>46</xdr:row>
      <xdr:rowOff>142875</xdr:rowOff>
    </xdr:to>
    <xdr:cxnSp macro="">
      <xdr:nvCxnSpPr>
        <xdr:cNvPr id="43" name="Straight Arrow Connector 42"/>
        <xdr:cNvCxnSpPr/>
      </xdr:nvCxnSpPr>
      <xdr:spPr>
        <a:xfrm>
          <a:off x="5549265" y="8456295"/>
          <a:ext cx="10534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38</xdr:row>
      <xdr:rowOff>66675</xdr:rowOff>
    </xdr:from>
    <xdr:to>
      <xdr:col>5</xdr:col>
      <xdr:colOff>38100</xdr:colOff>
      <xdr:row>39</xdr:row>
      <xdr:rowOff>66675</xdr:rowOff>
    </xdr:to>
    <xdr:cxnSp macro="">
      <xdr:nvCxnSpPr>
        <xdr:cNvPr id="44" name="Straight Arrow Connector 43"/>
        <xdr:cNvCxnSpPr/>
      </xdr:nvCxnSpPr>
      <xdr:spPr>
        <a:xfrm flipV="1">
          <a:off x="2019300" y="6917055"/>
          <a:ext cx="0" cy="1828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36</xdr:row>
      <xdr:rowOff>66675</xdr:rowOff>
    </xdr:from>
    <xdr:to>
      <xdr:col>8</xdr:col>
      <xdr:colOff>19050</xdr:colOff>
      <xdr:row>38</xdr:row>
      <xdr:rowOff>47626</xdr:rowOff>
    </xdr:to>
    <xdr:cxnSp macro="">
      <xdr:nvCxnSpPr>
        <xdr:cNvPr id="45" name="Straight Arrow Connector 44"/>
        <xdr:cNvCxnSpPr/>
      </xdr:nvCxnSpPr>
      <xdr:spPr>
        <a:xfrm flipV="1">
          <a:off x="3188970" y="6551295"/>
          <a:ext cx="0" cy="346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419100</xdr:colOff>
      <xdr:row>34</xdr:row>
      <xdr:rowOff>66675</xdr:rowOff>
    </xdr:from>
    <xdr:to>
      <xdr:col>10</xdr:col>
      <xdr:colOff>419100</xdr:colOff>
      <xdr:row>36</xdr:row>
      <xdr:rowOff>66676</xdr:rowOff>
    </xdr:to>
    <xdr:cxnSp macro="">
      <xdr:nvCxnSpPr>
        <xdr:cNvPr id="46" name="Straight Arrow Connector 45"/>
        <xdr:cNvCxnSpPr/>
      </xdr:nvCxnSpPr>
      <xdr:spPr>
        <a:xfrm flipV="1">
          <a:off x="4358640" y="6185535"/>
          <a:ext cx="0" cy="365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419100</xdr:colOff>
      <xdr:row>32</xdr:row>
      <xdr:rowOff>38100</xdr:rowOff>
    </xdr:from>
    <xdr:to>
      <xdr:col>13</xdr:col>
      <xdr:colOff>419100</xdr:colOff>
      <xdr:row>34</xdr:row>
      <xdr:rowOff>66676</xdr:rowOff>
    </xdr:to>
    <xdr:cxnSp macro="">
      <xdr:nvCxnSpPr>
        <xdr:cNvPr id="47" name="Straight Arrow Connector 46"/>
        <xdr:cNvCxnSpPr/>
      </xdr:nvCxnSpPr>
      <xdr:spPr>
        <a:xfrm flipV="1">
          <a:off x="5547360" y="5791200"/>
          <a:ext cx="0" cy="3943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39</xdr:row>
      <xdr:rowOff>114300</xdr:rowOff>
    </xdr:from>
    <xdr:to>
      <xdr:col>5</xdr:col>
      <xdr:colOff>38100</xdr:colOff>
      <xdr:row>40</xdr:row>
      <xdr:rowOff>123825</xdr:rowOff>
    </xdr:to>
    <xdr:cxnSp macro="">
      <xdr:nvCxnSpPr>
        <xdr:cNvPr id="48" name="Straight Arrow Connector 47"/>
        <xdr:cNvCxnSpPr/>
      </xdr:nvCxnSpPr>
      <xdr:spPr>
        <a:xfrm>
          <a:off x="2019300" y="7147560"/>
          <a:ext cx="0" cy="1924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40</xdr:row>
      <xdr:rowOff>171450</xdr:rowOff>
    </xdr:from>
    <xdr:to>
      <xdr:col>8</xdr:col>
      <xdr:colOff>28575</xdr:colOff>
      <xdr:row>42</xdr:row>
      <xdr:rowOff>123825</xdr:rowOff>
    </xdr:to>
    <xdr:cxnSp macro="">
      <xdr:nvCxnSpPr>
        <xdr:cNvPr id="49" name="Straight Arrow Connector 48"/>
        <xdr:cNvCxnSpPr/>
      </xdr:nvCxnSpPr>
      <xdr:spPr>
        <a:xfrm>
          <a:off x="3198495" y="7387590"/>
          <a:ext cx="0" cy="318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43</xdr:row>
      <xdr:rowOff>19050</xdr:rowOff>
    </xdr:from>
    <xdr:to>
      <xdr:col>11</xdr:col>
      <xdr:colOff>9525</xdr:colOff>
      <xdr:row>44</xdr:row>
      <xdr:rowOff>152400</xdr:rowOff>
    </xdr:to>
    <xdr:cxnSp macro="">
      <xdr:nvCxnSpPr>
        <xdr:cNvPr id="50" name="Straight Arrow Connector 49"/>
        <xdr:cNvCxnSpPr/>
      </xdr:nvCxnSpPr>
      <xdr:spPr>
        <a:xfrm>
          <a:off x="4368165" y="7783830"/>
          <a:ext cx="0" cy="316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44</xdr:row>
      <xdr:rowOff>161925</xdr:rowOff>
    </xdr:from>
    <xdr:to>
      <xdr:col>14</xdr:col>
      <xdr:colOff>0</xdr:colOff>
      <xdr:row>46</xdr:row>
      <xdr:rowOff>114300</xdr:rowOff>
    </xdr:to>
    <xdr:cxnSp macro="">
      <xdr:nvCxnSpPr>
        <xdr:cNvPr id="51" name="Straight Arrow Connector 50"/>
        <xdr:cNvCxnSpPr/>
      </xdr:nvCxnSpPr>
      <xdr:spPr>
        <a:xfrm>
          <a:off x="5547360" y="8109585"/>
          <a:ext cx="0" cy="3181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238125</xdr:colOff>
      <xdr:row>37</xdr:row>
      <xdr:rowOff>161925</xdr:rowOff>
    </xdr:from>
    <xdr:to>
      <xdr:col>5</xdr:col>
      <xdr:colOff>238125</xdr:colOff>
      <xdr:row>38</xdr:row>
      <xdr:rowOff>104775</xdr:rowOff>
    </xdr:to>
    <xdr:cxnSp macro="">
      <xdr:nvCxnSpPr>
        <xdr:cNvPr id="52" name="Straight Connector 51"/>
        <xdr:cNvCxnSpPr/>
      </xdr:nvCxnSpPr>
      <xdr:spPr>
        <a:xfrm>
          <a:off x="2219325" y="682942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37</xdr:row>
      <xdr:rowOff>171450</xdr:rowOff>
    </xdr:from>
    <xdr:to>
      <xdr:col>6</xdr:col>
      <xdr:colOff>19050</xdr:colOff>
      <xdr:row>38</xdr:row>
      <xdr:rowOff>114300</xdr:rowOff>
    </xdr:to>
    <xdr:cxnSp macro="">
      <xdr:nvCxnSpPr>
        <xdr:cNvPr id="53" name="Straight Connector 52"/>
        <xdr:cNvCxnSpPr/>
      </xdr:nvCxnSpPr>
      <xdr:spPr>
        <a:xfrm>
          <a:off x="2396490"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219075</xdr:colOff>
      <xdr:row>37</xdr:row>
      <xdr:rowOff>171450</xdr:rowOff>
    </xdr:from>
    <xdr:to>
      <xdr:col>6</xdr:col>
      <xdr:colOff>219075</xdr:colOff>
      <xdr:row>38</xdr:row>
      <xdr:rowOff>114300</xdr:rowOff>
    </xdr:to>
    <xdr:cxnSp macro="">
      <xdr:nvCxnSpPr>
        <xdr:cNvPr id="54" name="Straight Connector 53"/>
        <xdr:cNvCxnSpPr/>
      </xdr:nvCxnSpPr>
      <xdr:spPr>
        <a:xfrm>
          <a:off x="259651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37</xdr:row>
      <xdr:rowOff>171450</xdr:rowOff>
    </xdr:from>
    <xdr:to>
      <xdr:col>7</xdr:col>
      <xdr:colOff>9525</xdr:colOff>
      <xdr:row>38</xdr:row>
      <xdr:rowOff>114300</xdr:rowOff>
    </xdr:to>
    <xdr:cxnSp macro="">
      <xdr:nvCxnSpPr>
        <xdr:cNvPr id="55" name="Straight Connector 54"/>
        <xdr:cNvCxnSpPr/>
      </xdr:nvCxnSpPr>
      <xdr:spPr>
        <a:xfrm>
          <a:off x="278320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219075</xdr:colOff>
      <xdr:row>37</xdr:row>
      <xdr:rowOff>171450</xdr:rowOff>
    </xdr:from>
    <xdr:to>
      <xdr:col>7</xdr:col>
      <xdr:colOff>219075</xdr:colOff>
      <xdr:row>38</xdr:row>
      <xdr:rowOff>114300</xdr:rowOff>
    </xdr:to>
    <xdr:cxnSp macro="">
      <xdr:nvCxnSpPr>
        <xdr:cNvPr id="56" name="Straight Connector 55"/>
        <xdr:cNvCxnSpPr/>
      </xdr:nvCxnSpPr>
      <xdr:spPr>
        <a:xfrm>
          <a:off x="2992755" y="683895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36</xdr:row>
      <xdr:rowOff>0</xdr:rowOff>
    </xdr:from>
    <xdr:to>
      <xdr:col>8</xdr:col>
      <xdr:colOff>190500</xdr:colOff>
      <xdr:row>36</xdr:row>
      <xdr:rowOff>123825</xdr:rowOff>
    </xdr:to>
    <xdr:cxnSp macro="">
      <xdr:nvCxnSpPr>
        <xdr:cNvPr id="57" name="Straight Connector 56"/>
        <xdr:cNvCxnSpPr/>
      </xdr:nvCxnSpPr>
      <xdr:spPr>
        <a:xfrm>
          <a:off x="3360420" y="648462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409575</xdr:colOff>
      <xdr:row>36</xdr:row>
      <xdr:rowOff>9525</xdr:rowOff>
    </xdr:from>
    <xdr:to>
      <xdr:col>8</xdr:col>
      <xdr:colOff>409575</xdr:colOff>
      <xdr:row>36</xdr:row>
      <xdr:rowOff>133350</xdr:rowOff>
    </xdr:to>
    <xdr:cxnSp macro="">
      <xdr:nvCxnSpPr>
        <xdr:cNvPr id="58" name="Straight Connector 57"/>
        <xdr:cNvCxnSpPr/>
      </xdr:nvCxnSpPr>
      <xdr:spPr>
        <a:xfrm>
          <a:off x="3564255"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36</xdr:row>
      <xdr:rowOff>9525</xdr:rowOff>
    </xdr:from>
    <xdr:to>
      <xdr:col>9</xdr:col>
      <xdr:colOff>171450</xdr:colOff>
      <xdr:row>36</xdr:row>
      <xdr:rowOff>133350</xdr:rowOff>
    </xdr:to>
    <xdr:cxnSp macro="">
      <xdr:nvCxnSpPr>
        <xdr:cNvPr id="59" name="Straight Connector 58"/>
        <xdr:cNvCxnSpPr/>
      </xdr:nvCxnSpPr>
      <xdr:spPr>
        <a:xfrm>
          <a:off x="373761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36</xdr:row>
      <xdr:rowOff>9525</xdr:rowOff>
    </xdr:from>
    <xdr:to>
      <xdr:col>9</xdr:col>
      <xdr:colOff>400050</xdr:colOff>
      <xdr:row>36</xdr:row>
      <xdr:rowOff>133350</xdr:rowOff>
    </xdr:to>
    <xdr:cxnSp macro="">
      <xdr:nvCxnSpPr>
        <xdr:cNvPr id="60" name="Straight Connector 59"/>
        <xdr:cNvCxnSpPr/>
      </xdr:nvCxnSpPr>
      <xdr:spPr>
        <a:xfrm>
          <a:off x="395859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36</xdr:row>
      <xdr:rowOff>9525</xdr:rowOff>
    </xdr:from>
    <xdr:to>
      <xdr:col>10</xdr:col>
      <xdr:colOff>171450</xdr:colOff>
      <xdr:row>36</xdr:row>
      <xdr:rowOff>133350</xdr:rowOff>
    </xdr:to>
    <xdr:cxnSp macro="">
      <xdr:nvCxnSpPr>
        <xdr:cNvPr id="61" name="Straight Connector 60"/>
        <xdr:cNvCxnSpPr/>
      </xdr:nvCxnSpPr>
      <xdr:spPr>
        <a:xfrm>
          <a:off x="4133850" y="649414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33</xdr:row>
      <xdr:rowOff>161925</xdr:rowOff>
    </xdr:from>
    <xdr:to>
      <xdr:col>11</xdr:col>
      <xdr:colOff>171450</xdr:colOff>
      <xdr:row>34</xdr:row>
      <xdr:rowOff>104775</xdr:rowOff>
    </xdr:to>
    <xdr:cxnSp macro="">
      <xdr:nvCxnSpPr>
        <xdr:cNvPr id="62" name="Straight Connector 61"/>
        <xdr:cNvCxnSpPr/>
      </xdr:nvCxnSpPr>
      <xdr:spPr>
        <a:xfrm>
          <a:off x="4530090" y="609790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390525</xdr:colOff>
      <xdr:row>33</xdr:row>
      <xdr:rowOff>171450</xdr:rowOff>
    </xdr:from>
    <xdr:to>
      <xdr:col>11</xdr:col>
      <xdr:colOff>390525</xdr:colOff>
      <xdr:row>34</xdr:row>
      <xdr:rowOff>114300</xdr:rowOff>
    </xdr:to>
    <xdr:cxnSp macro="">
      <xdr:nvCxnSpPr>
        <xdr:cNvPr id="63" name="Straight Connector 62"/>
        <xdr:cNvCxnSpPr/>
      </xdr:nvCxnSpPr>
      <xdr:spPr>
        <a:xfrm>
          <a:off x="4749165"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152400</xdr:colOff>
      <xdr:row>33</xdr:row>
      <xdr:rowOff>171450</xdr:rowOff>
    </xdr:from>
    <xdr:to>
      <xdr:col>12</xdr:col>
      <xdr:colOff>152400</xdr:colOff>
      <xdr:row>34</xdr:row>
      <xdr:rowOff>114300</xdr:rowOff>
    </xdr:to>
    <xdr:cxnSp macro="">
      <xdr:nvCxnSpPr>
        <xdr:cNvPr id="64" name="Straight Connector 63"/>
        <xdr:cNvCxnSpPr/>
      </xdr:nvCxnSpPr>
      <xdr:spPr>
        <a:xfrm>
          <a:off x="490728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381000</xdr:colOff>
      <xdr:row>33</xdr:row>
      <xdr:rowOff>171450</xdr:rowOff>
    </xdr:from>
    <xdr:to>
      <xdr:col>12</xdr:col>
      <xdr:colOff>381000</xdr:colOff>
      <xdr:row>34</xdr:row>
      <xdr:rowOff>114300</xdr:rowOff>
    </xdr:to>
    <xdr:cxnSp macro="">
      <xdr:nvCxnSpPr>
        <xdr:cNvPr id="65" name="Straight Connector 64"/>
        <xdr:cNvCxnSpPr/>
      </xdr:nvCxnSpPr>
      <xdr:spPr>
        <a:xfrm>
          <a:off x="513588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33</xdr:row>
      <xdr:rowOff>171450</xdr:rowOff>
    </xdr:from>
    <xdr:to>
      <xdr:col>13</xdr:col>
      <xdr:colOff>152400</xdr:colOff>
      <xdr:row>34</xdr:row>
      <xdr:rowOff>114300</xdr:rowOff>
    </xdr:to>
    <xdr:cxnSp macro="">
      <xdr:nvCxnSpPr>
        <xdr:cNvPr id="66" name="Straight Connector 65"/>
        <xdr:cNvCxnSpPr/>
      </xdr:nvCxnSpPr>
      <xdr:spPr>
        <a:xfrm>
          <a:off x="5303520" y="610743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40</xdr:row>
      <xdr:rowOff>114300</xdr:rowOff>
    </xdr:from>
    <xdr:to>
      <xdr:col>5</xdr:col>
      <xdr:colOff>266700</xdr:colOff>
      <xdr:row>41</xdr:row>
      <xdr:rowOff>57150</xdr:rowOff>
    </xdr:to>
    <xdr:cxnSp macro="">
      <xdr:nvCxnSpPr>
        <xdr:cNvPr id="67" name="Straight Connector 66"/>
        <xdr:cNvCxnSpPr/>
      </xdr:nvCxnSpPr>
      <xdr:spPr>
        <a:xfrm>
          <a:off x="2247900" y="733044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47625</xdr:colOff>
      <xdr:row>40</xdr:row>
      <xdr:rowOff>123825</xdr:rowOff>
    </xdr:from>
    <xdr:to>
      <xdr:col>6</xdr:col>
      <xdr:colOff>47625</xdr:colOff>
      <xdr:row>41</xdr:row>
      <xdr:rowOff>66675</xdr:rowOff>
    </xdr:to>
    <xdr:cxnSp macro="">
      <xdr:nvCxnSpPr>
        <xdr:cNvPr id="68" name="Straight Connector 67"/>
        <xdr:cNvCxnSpPr/>
      </xdr:nvCxnSpPr>
      <xdr:spPr>
        <a:xfrm>
          <a:off x="2425065"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247650</xdr:colOff>
      <xdr:row>40</xdr:row>
      <xdr:rowOff>123825</xdr:rowOff>
    </xdr:from>
    <xdr:to>
      <xdr:col>6</xdr:col>
      <xdr:colOff>247650</xdr:colOff>
      <xdr:row>41</xdr:row>
      <xdr:rowOff>66675</xdr:rowOff>
    </xdr:to>
    <xdr:cxnSp macro="">
      <xdr:nvCxnSpPr>
        <xdr:cNvPr id="69" name="Straight Connector 68"/>
        <xdr:cNvCxnSpPr/>
      </xdr:nvCxnSpPr>
      <xdr:spPr>
        <a:xfrm>
          <a:off x="262509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40</xdr:row>
      <xdr:rowOff>123825</xdr:rowOff>
    </xdr:from>
    <xdr:to>
      <xdr:col>7</xdr:col>
      <xdr:colOff>38100</xdr:colOff>
      <xdr:row>41</xdr:row>
      <xdr:rowOff>66675</xdr:rowOff>
    </xdr:to>
    <xdr:cxnSp macro="">
      <xdr:nvCxnSpPr>
        <xdr:cNvPr id="70" name="Straight Connector 69"/>
        <xdr:cNvCxnSpPr/>
      </xdr:nvCxnSpPr>
      <xdr:spPr>
        <a:xfrm>
          <a:off x="281178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40</xdr:row>
      <xdr:rowOff>123825</xdr:rowOff>
    </xdr:from>
    <xdr:to>
      <xdr:col>7</xdr:col>
      <xdr:colOff>247650</xdr:colOff>
      <xdr:row>41</xdr:row>
      <xdr:rowOff>66675</xdr:rowOff>
    </xdr:to>
    <xdr:cxnSp macro="">
      <xdr:nvCxnSpPr>
        <xdr:cNvPr id="71" name="Straight Connector 70"/>
        <xdr:cNvCxnSpPr/>
      </xdr:nvCxnSpPr>
      <xdr:spPr>
        <a:xfrm>
          <a:off x="3021330" y="733996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42</xdr:row>
      <xdr:rowOff>104775</xdr:rowOff>
    </xdr:from>
    <xdr:to>
      <xdr:col>8</xdr:col>
      <xdr:colOff>142875</xdr:colOff>
      <xdr:row>43</xdr:row>
      <xdr:rowOff>47625</xdr:rowOff>
    </xdr:to>
    <xdr:cxnSp macro="">
      <xdr:nvCxnSpPr>
        <xdr:cNvPr id="72" name="Straight Connector 71"/>
        <xdr:cNvCxnSpPr/>
      </xdr:nvCxnSpPr>
      <xdr:spPr>
        <a:xfrm>
          <a:off x="3312795" y="768667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361950</xdr:colOff>
      <xdr:row>42</xdr:row>
      <xdr:rowOff>114300</xdr:rowOff>
    </xdr:from>
    <xdr:to>
      <xdr:col>8</xdr:col>
      <xdr:colOff>361950</xdr:colOff>
      <xdr:row>43</xdr:row>
      <xdr:rowOff>57150</xdr:rowOff>
    </xdr:to>
    <xdr:cxnSp macro="">
      <xdr:nvCxnSpPr>
        <xdr:cNvPr id="73" name="Straight Connector 72"/>
        <xdr:cNvCxnSpPr/>
      </xdr:nvCxnSpPr>
      <xdr:spPr>
        <a:xfrm>
          <a:off x="3531870"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42</xdr:row>
      <xdr:rowOff>114300</xdr:rowOff>
    </xdr:from>
    <xdr:to>
      <xdr:col>9</xdr:col>
      <xdr:colOff>123825</xdr:colOff>
      <xdr:row>43</xdr:row>
      <xdr:rowOff>57150</xdr:rowOff>
    </xdr:to>
    <xdr:cxnSp macro="">
      <xdr:nvCxnSpPr>
        <xdr:cNvPr id="74" name="Straight Connector 73"/>
        <xdr:cNvCxnSpPr/>
      </xdr:nvCxnSpPr>
      <xdr:spPr>
        <a:xfrm>
          <a:off x="368998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352425</xdr:colOff>
      <xdr:row>42</xdr:row>
      <xdr:rowOff>114300</xdr:rowOff>
    </xdr:from>
    <xdr:to>
      <xdr:col>9</xdr:col>
      <xdr:colOff>352425</xdr:colOff>
      <xdr:row>43</xdr:row>
      <xdr:rowOff>57150</xdr:rowOff>
    </xdr:to>
    <xdr:cxnSp macro="">
      <xdr:nvCxnSpPr>
        <xdr:cNvPr id="75" name="Straight Connector 74"/>
        <xdr:cNvCxnSpPr/>
      </xdr:nvCxnSpPr>
      <xdr:spPr>
        <a:xfrm>
          <a:off x="391858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42</xdr:row>
      <xdr:rowOff>114300</xdr:rowOff>
    </xdr:from>
    <xdr:to>
      <xdr:col>10</xdr:col>
      <xdr:colOff>123825</xdr:colOff>
      <xdr:row>43</xdr:row>
      <xdr:rowOff>57150</xdr:rowOff>
    </xdr:to>
    <xdr:cxnSp macro="">
      <xdr:nvCxnSpPr>
        <xdr:cNvPr id="76" name="Straight Connector 75"/>
        <xdr:cNvCxnSpPr/>
      </xdr:nvCxnSpPr>
      <xdr:spPr>
        <a:xfrm>
          <a:off x="4086225" y="769620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161925</xdr:colOff>
      <xdr:row>44</xdr:row>
      <xdr:rowOff>104775</xdr:rowOff>
    </xdr:from>
    <xdr:to>
      <xdr:col>11</xdr:col>
      <xdr:colOff>161925</xdr:colOff>
      <xdr:row>45</xdr:row>
      <xdr:rowOff>47625</xdr:rowOff>
    </xdr:to>
    <xdr:cxnSp macro="">
      <xdr:nvCxnSpPr>
        <xdr:cNvPr id="77" name="Straight Connector 76"/>
        <xdr:cNvCxnSpPr/>
      </xdr:nvCxnSpPr>
      <xdr:spPr>
        <a:xfrm>
          <a:off x="4520565" y="805243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381000</xdr:colOff>
      <xdr:row>44</xdr:row>
      <xdr:rowOff>114300</xdr:rowOff>
    </xdr:from>
    <xdr:to>
      <xdr:col>11</xdr:col>
      <xdr:colOff>381000</xdr:colOff>
      <xdr:row>45</xdr:row>
      <xdr:rowOff>57150</xdr:rowOff>
    </xdr:to>
    <xdr:cxnSp macro="">
      <xdr:nvCxnSpPr>
        <xdr:cNvPr id="78" name="Straight Connector 77"/>
        <xdr:cNvCxnSpPr/>
      </xdr:nvCxnSpPr>
      <xdr:spPr>
        <a:xfrm>
          <a:off x="4739640"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142875</xdr:colOff>
      <xdr:row>44</xdr:row>
      <xdr:rowOff>114300</xdr:rowOff>
    </xdr:from>
    <xdr:to>
      <xdr:col>12</xdr:col>
      <xdr:colOff>142875</xdr:colOff>
      <xdr:row>45</xdr:row>
      <xdr:rowOff>57150</xdr:rowOff>
    </xdr:to>
    <xdr:cxnSp macro="">
      <xdr:nvCxnSpPr>
        <xdr:cNvPr id="79" name="Straight Connector 78"/>
        <xdr:cNvCxnSpPr/>
      </xdr:nvCxnSpPr>
      <xdr:spPr>
        <a:xfrm>
          <a:off x="489775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371475</xdr:colOff>
      <xdr:row>44</xdr:row>
      <xdr:rowOff>114300</xdr:rowOff>
    </xdr:from>
    <xdr:to>
      <xdr:col>12</xdr:col>
      <xdr:colOff>371475</xdr:colOff>
      <xdr:row>45</xdr:row>
      <xdr:rowOff>57150</xdr:rowOff>
    </xdr:to>
    <xdr:cxnSp macro="">
      <xdr:nvCxnSpPr>
        <xdr:cNvPr id="80" name="Straight Connector 79"/>
        <xdr:cNvCxnSpPr/>
      </xdr:nvCxnSpPr>
      <xdr:spPr>
        <a:xfrm>
          <a:off x="512635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44</xdr:row>
      <xdr:rowOff>114300</xdr:rowOff>
    </xdr:from>
    <xdr:to>
      <xdr:col>13</xdr:col>
      <xdr:colOff>142875</xdr:colOff>
      <xdr:row>45</xdr:row>
      <xdr:rowOff>57150</xdr:rowOff>
    </xdr:to>
    <xdr:cxnSp macro="">
      <xdr:nvCxnSpPr>
        <xdr:cNvPr id="81" name="Straight Connector 80"/>
        <xdr:cNvCxnSpPr/>
      </xdr:nvCxnSpPr>
      <xdr:spPr>
        <a:xfrm>
          <a:off x="5293995" y="806196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123825</xdr:colOff>
      <xdr:row>46</xdr:row>
      <xdr:rowOff>76200</xdr:rowOff>
    </xdr:from>
    <xdr:to>
      <xdr:col>14</xdr:col>
      <xdr:colOff>123825</xdr:colOff>
      <xdr:row>47</xdr:row>
      <xdr:rowOff>19050</xdr:rowOff>
    </xdr:to>
    <xdr:cxnSp macro="">
      <xdr:nvCxnSpPr>
        <xdr:cNvPr id="82" name="Straight Connector 81"/>
        <xdr:cNvCxnSpPr/>
      </xdr:nvCxnSpPr>
      <xdr:spPr>
        <a:xfrm>
          <a:off x="5671185" y="8389620"/>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342900</xdr:colOff>
      <xdr:row>46</xdr:row>
      <xdr:rowOff>85725</xdr:rowOff>
    </xdr:from>
    <xdr:to>
      <xdr:col>14</xdr:col>
      <xdr:colOff>342900</xdr:colOff>
      <xdr:row>47</xdr:row>
      <xdr:rowOff>28575</xdr:rowOff>
    </xdr:to>
    <xdr:cxnSp macro="">
      <xdr:nvCxnSpPr>
        <xdr:cNvPr id="83" name="Straight Connector 82"/>
        <xdr:cNvCxnSpPr/>
      </xdr:nvCxnSpPr>
      <xdr:spPr>
        <a:xfrm>
          <a:off x="5890260"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542925</xdr:colOff>
      <xdr:row>46</xdr:row>
      <xdr:rowOff>85725</xdr:rowOff>
    </xdr:from>
    <xdr:to>
      <xdr:col>14</xdr:col>
      <xdr:colOff>542925</xdr:colOff>
      <xdr:row>47</xdr:row>
      <xdr:rowOff>28575</xdr:rowOff>
    </xdr:to>
    <xdr:cxnSp macro="">
      <xdr:nvCxnSpPr>
        <xdr:cNvPr id="84" name="Straight Connector 83"/>
        <xdr:cNvCxnSpPr/>
      </xdr:nvCxnSpPr>
      <xdr:spPr>
        <a:xfrm>
          <a:off x="6090285"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771525</xdr:colOff>
      <xdr:row>46</xdr:row>
      <xdr:rowOff>85725</xdr:rowOff>
    </xdr:from>
    <xdr:to>
      <xdr:col>14</xdr:col>
      <xdr:colOff>771525</xdr:colOff>
      <xdr:row>47</xdr:row>
      <xdr:rowOff>28575</xdr:rowOff>
    </xdr:to>
    <xdr:cxnSp macro="">
      <xdr:nvCxnSpPr>
        <xdr:cNvPr id="85" name="Straight Connector 84"/>
        <xdr:cNvCxnSpPr/>
      </xdr:nvCxnSpPr>
      <xdr:spPr>
        <a:xfrm>
          <a:off x="6212205"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46</xdr:row>
      <xdr:rowOff>85725</xdr:rowOff>
    </xdr:from>
    <xdr:to>
      <xdr:col>15</xdr:col>
      <xdr:colOff>152400</xdr:colOff>
      <xdr:row>47</xdr:row>
      <xdr:rowOff>28575</xdr:rowOff>
    </xdr:to>
    <xdr:cxnSp macro="">
      <xdr:nvCxnSpPr>
        <xdr:cNvPr id="86" name="Straight Connector 85"/>
        <xdr:cNvCxnSpPr/>
      </xdr:nvCxnSpPr>
      <xdr:spPr>
        <a:xfrm>
          <a:off x="6362700" y="8399145"/>
          <a:ext cx="0" cy="1257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9525</xdr:rowOff>
    </xdr:from>
    <xdr:to>
      <xdr:col>4</xdr:col>
      <xdr:colOff>104775</xdr:colOff>
      <xdr:row>39</xdr:row>
      <xdr:rowOff>133350</xdr:rowOff>
    </xdr:to>
    <xdr:cxnSp macro="">
      <xdr:nvCxnSpPr>
        <xdr:cNvPr id="87" name="Straight Connector 86"/>
        <xdr:cNvCxnSpPr/>
      </xdr:nvCxnSpPr>
      <xdr:spPr>
        <a:xfrm>
          <a:off x="1689735" y="7042785"/>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39</xdr:row>
      <xdr:rowOff>19050</xdr:rowOff>
    </xdr:from>
    <xdr:to>
      <xdr:col>4</xdr:col>
      <xdr:colOff>323850</xdr:colOff>
      <xdr:row>39</xdr:row>
      <xdr:rowOff>142875</xdr:rowOff>
    </xdr:to>
    <xdr:cxnSp macro="">
      <xdr:nvCxnSpPr>
        <xdr:cNvPr id="88" name="Straight Connector 87"/>
        <xdr:cNvCxnSpPr/>
      </xdr:nvCxnSpPr>
      <xdr:spPr>
        <a:xfrm>
          <a:off x="1908810"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39</xdr:row>
      <xdr:rowOff>19050</xdr:rowOff>
    </xdr:from>
    <xdr:to>
      <xdr:col>5</xdr:col>
      <xdr:colOff>85725</xdr:colOff>
      <xdr:row>39</xdr:row>
      <xdr:rowOff>142875</xdr:rowOff>
    </xdr:to>
    <xdr:cxnSp macro="">
      <xdr:nvCxnSpPr>
        <xdr:cNvPr id="89" name="Straight Connector 88"/>
        <xdr:cNvCxnSpPr/>
      </xdr:nvCxnSpPr>
      <xdr:spPr>
        <a:xfrm>
          <a:off x="206692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314325</xdr:colOff>
      <xdr:row>39</xdr:row>
      <xdr:rowOff>19050</xdr:rowOff>
    </xdr:from>
    <xdr:to>
      <xdr:col>5</xdr:col>
      <xdr:colOff>314325</xdr:colOff>
      <xdr:row>39</xdr:row>
      <xdr:rowOff>142875</xdr:rowOff>
    </xdr:to>
    <xdr:cxnSp macro="">
      <xdr:nvCxnSpPr>
        <xdr:cNvPr id="90" name="Straight Connector 89"/>
        <xdr:cNvCxnSpPr/>
      </xdr:nvCxnSpPr>
      <xdr:spPr>
        <a:xfrm>
          <a:off x="229552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85725</xdr:colOff>
      <xdr:row>39</xdr:row>
      <xdr:rowOff>19050</xdr:rowOff>
    </xdr:from>
    <xdr:to>
      <xdr:col>6</xdr:col>
      <xdr:colOff>85725</xdr:colOff>
      <xdr:row>39</xdr:row>
      <xdr:rowOff>142875</xdr:rowOff>
    </xdr:to>
    <xdr:cxnSp macro="">
      <xdr:nvCxnSpPr>
        <xdr:cNvPr id="91" name="Straight Connector 90"/>
        <xdr:cNvCxnSpPr/>
      </xdr:nvCxnSpPr>
      <xdr:spPr>
        <a:xfrm>
          <a:off x="2463165" y="7052310"/>
          <a:ext cx="0" cy="123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39</xdr:row>
      <xdr:rowOff>85725</xdr:rowOff>
    </xdr:from>
    <xdr:to>
      <xdr:col>16</xdr:col>
      <xdr:colOff>391583</xdr:colOff>
      <xdr:row>39</xdr:row>
      <xdr:rowOff>85725</xdr:rowOff>
    </xdr:to>
    <xdr:cxnSp macro="">
      <xdr:nvCxnSpPr>
        <xdr:cNvPr id="92" name="Straight Connector 91"/>
        <xdr:cNvCxnSpPr/>
      </xdr:nvCxnSpPr>
      <xdr:spPr>
        <a:xfrm>
          <a:off x="2038350" y="7118985"/>
          <a:ext cx="495977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95250</xdr:colOff>
      <xdr:row>3</xdr:row>
      <xdr:rowOff>47625</xdr:rowOff>
    </xdr:from>
    <xdr:to>
      <xdr:col>9</xdr:col>
      <xdr:colOff>247650</xdr:colOff>
      <xdr:row>3</xdr:row>
      <xdr:rowOff>47625</xdr:rowOff>
    </xdr:to>
    <xdr:cxnSp macro="">
      <xdr:nvCxnSpPr>
        <xdr:cNvPr id="93" name="Straight Connector 92"/>
        <xdr:cNvCxnSpPr/>
      </xdr:nvCxnSpPr>
      <xdr:spPr>
        <a:xfrm>
          <a:off x="3265170" y="588645"/>
          <a:ext cx="5486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352425</xdr:colOff>
      <xdr:row>1</xdr:row>
      <xdr:rowOff>9525</xdr:rowOff>
    </xdr:from>
    <xdr:to>
      <xdr:col>9</xdr:col>
      <xdr:colOff>381000</xdr:colOff>
      <xdr:row>3</xdr:row>
      <xdr:rowOff>28575</xdr:rowOff>
    </xdr:to>
    <xdr:cxnSp macro="">
      <xdr:nvCxnSpPr>
        <xdr:cNvPr id="94" name="Curved Connector 93"/>
        <xdr:cNvCxnSpPr/>
      </xdr:nvCxnSpPr>
      <xdr:spPr>
        <a:xfrm flipV="1">
          <a:off x="3522345" y="192405"/>
          <a:ext cx="424815" cy="377190"/>
        </a:xfrm>
        <a:prstGeom prst="curvedConnector3">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400050</xdr:colOff>
      <xdr:row>34</xdr:row>
      <xdr:rowOff>123826</xdr:rowOff>
    </xdr:from>
    <xdr:to>
      <xdr:col>12</xdr:col>
      <xdr:colOff>409575</xdr:colOff>
      <xdr:row>37</xdr:row>
      <xdr:rowOff>19050</xdr:rowOff>
    </xdr:to>
    <xdr:cxnSp macro="">
      <xdr:nvCxnSpPr>
        <xdr:cNvPr id="95" name="Straight Arrow Connector 94"/>
        <xdr:cNvCxnSpPr/>
      </xdr:nvCxnSpPr>
      <xdr:spPr>
        <a:xfrm flipH="1" flipV="1">
          <a:off x="4751070" y="6242686"/>
          <a:ext cx="398145" cy="443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314325</xdr:colOff>
      <xdr:row>29</xdr:row>
      <xdr:rowOff>142875</xdr:rowOff>
    </xdr:from>
    <xdr:to>
      <xdr:col>15</xdr:col>
      <xdr:colOff>123825</xdr:colOff>
      <xdr:row>36</xdr:row>
      <xdr:rowOff>66675</xdr:rowOff>
    </xdr:to>
    <xdr:sp macro="" textlink="">
      <xdr:nvSpPr>
        <xdr:cNvPr id="96" name="Oval 95"/>
        <xdr:cNvSpPr/>
      </xdr:nvSpPr>
      <xdr:spPr>
        <a:xfrm>
          <a:off x="4276725" y="5347335"/>
          <a:ext cx="2057400" cy="1203960"/>
        </a:xfrm>
        <a:prstGeom prst="ellipse">
          <a:avLst/>
        </a:prstGeom>
        <a:noFill/>
        <a:ln>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133350</xdr:colOff>
      <xdr:row>33</xdr:row>
      <xdr:rowOff>9525</xdr:rowOff>
    </xdr:from>
    <xdr:to>
      <xdr:col>10</xdr:col>
      <xdr:colOff>228600</xdr:colOff>
      <xdr:row>38</xdr:row>
      <xdr:rowOff>114300</xdr:rowOff>
    </xdr:to>
    <xdr:sp macro="" textlink="">
      <xdr:nvSpPr>
        <xdr:cNvPr id="97" name="Rounded Rectangle 96"/>
        <xdr:cNvSpPr/>
      </xdr:nvSpPr>
      <xdr:spPr>
        <a:xfrm>
          <a:off x="1718310" y="5945505"/>
          <a:ext cx="2472690" cy="1019175"/>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0</xdr:col>
      <xdr:colOff>183092</xdr:colOff>
      <xdr:row>37</xdr:row>
      <xdr:rowOff>160867</xdr:rowOff>
    </xdr:from>
    <xdr:to>
      <xdr:col>3</xdr:col>
      <xdr:colOff>719666</xdr:colOff>
      <xdr:row>41</xdr:row>
      <xdr:rowOff>17992</xdr:rowOff>
    </xdr:to>
    <xdr:sp macro="" textlink="">
      <xdr:nvSpPr>
        <xdr:cNvPr id="98" name="Rectangle 97"/>
        <xdr:cNvSpPr/>
      </xdr:nvSpPr>
      <xdr:spPr>
        <a:xfrm>
          <a:off x="183092" y="6828367"/>
          <a:ext cx="1374774" cy="588645"/>
        </a:xfrm>
        <a:prstGeom prst="rect">
          <a:avLst/>
        </a:prstGeom>
        <a:noFill/>
        <a:ln>
          <a:prstDash val="lg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4</xdr:col>
      <xdr:colOff>200025</xdr:colOff>
      <xdr:row>40</xdr:row>
      <xdr:rowOff>0</xdr:rowOff>
    </xdr:from>
    <xdr:to>
      <xdr:col>11</xdr:col>
      <xdr:colOff>190500</xdr:colOff>
      <xdr:row>45</xdr:row>
      <xdr:rowOff>47625</xdr:rowOff>
    </xdr:to>
    <xdr:sp macro="" textlink="">
      <xdr:nvSpPr>
        <xdr:cNvPr id="99" name="Oval 98"/>
        <xdr:cNvSpPr/>
      </xdr:nvSpPr>
      <xdr:spPr>
        <a:xfrm>
          <a:off x="1784985" y="7216140"/>
          <a:ext cx="2764155" cy="962025"/>
        </a:xfrm>
        <a:prstGeom prst="ellipse">
          <a:avLst/>
        </a:prstGeom>
        <a:noFill/>
        <a:ln>
          <a:solidFill>
            <a:srgbClr val="00B0F0"/>
          </a:solidFill>
          <a:prstDash val="lgDash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10</xdr:col>
      <xdr:colOff>381000</xdr:colOff>
      <xdr:row>44</xdr:row>
      <xdr:rowOff>28575</xdr:rowOff>
    </xdr:from>
    <xdr:to>
      <xdr:col>16</xdr:col>
      <xdr:colOff>85725</xdr:colOff>
      <xdr:row>49</xdr:row>
      <xdr:rowOff>133350</xdr:rowOff>
    </xdr:to>
    <xdr:sp macro="" textlink="">
      <xdr:nvSpPr>
        <xdr:cNvPr id="100" name="Rounded Rectangle 99"/>
        <xdr:cNvSpPr/>
      </xdr:nvSpPr>
      <xdr:spPr>
        <a:xfrm>
          <a:off x="4343400" y="7976235"/>
          <a:ext cx="2348865" cy="1019175"/>
        </a:xfrm>
        <a:prstGeom prst="roundRect">
          <a:avLst/>
        </a:prstGeom>
        <a:noFill/>
        <a:ln>
          <a:solidFill>
            <a:srgbClr val="92D05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vi-VN" sz="1100"/>
        </a:p>
      </xdr:txBody>
    </xdr:sp>
    <xdr:clientData/>
  </xdr:twoCellAnchor>
  <xdr:twoCellAnchor>
    <xdr:from>
      <xdr:col>18</xdr:col>
      <xdr:colOff>266700</xdr:colOff>
      <xdr:row>29</xdr:row>
      <xdr:rowOff>123825</xdr:rowOff>
    </xdr:from>
    <xdr:to>
      <xdr:col>22</xdr:col>
      <xdr:colOff>38100</xdr:colOff>
      <xdr:row>37</xdr:row>
      <xdr:rowOff>142875</xdr:rowOff>
    </xdr:to>
    <xdr:cxnSp macro="">
      <xdr:nvCxnSpPr>
        <xdr:cNvPr id="101" name="Curved Connector 100"/>
        <xdr:cNvCxnSpPr/>
      </xdr:nvCxnSpPr>
      <xdr:spPr>
        <a:xfrm flipV="1">
          <a:off x="7665720" y="5328285"/>
          <a:ext cx="1356360" cy="1482090"/>
        </a:xfrm>
        <a:prstGeom prst="curved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32</xdr:row>
      <xdr:rowOff>0</xdr:rowOff>
    </xdr:from>
    <xdr:to>
      <xdr:col>16</xdr:col>
      <xdr:colOff>352425</xdr:colOff>
      <xdr:row>34</xdr:row>
      <xdr:rowOff>19050</xdr:rowOff>
    </xdr:to>
    <xdr:sp macro="" textlink="">
      <xdr:nvSpPr>
        <xdr:cNvPr id="102" name="Striped Right Arrow 101"/>
        <xdr:cNvSpPr/>
      </xdr:nvSpPr>
      <xdr:spPr>
        <a:xfrm>
          <a:off x="6692265" y="5753100"/>
          <a:ext cx="266700" cy="38481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133350</xdr:colOff>
      <xdr:row>41</xdr:row>
      <xdr:rowOff>152400</xdr:rowOff>
    </xdr:from>
    <xdr:to>
      <xdr:col>16</xdr:col>
      <xdr:colOff>400050</xdr:colOff>
      <xdr:row>43</xdr:row>
      <xdr:rowOff>171450</xdr:rowOff>
    </xdr:to>
    <xdr:sp macro="" textlink="">
      <xdr:nvSpPr>
        <xdr:cNvPr id="103" name="Striped Right Arrow 102"/>
        <xdr:cNvSpPr/>
      </xdr:nvSpPr>
      <xdr:spPr>
        <a:xfrm>
          <a:off x="6739890" y="7551420"/>
          <a:ext cx="259080" cy="384810"/>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16</xdr:col>
      <xdr:colOff>352425</xdr:colOff>
      <xdr:row>24</xdr:row>
      <xdr:rowOff>19050</xdr:rowOff>
    </xdr:from>
    <xdr:to>
      <xdr:col>18</xdr:col>
      <xdr:colOff>38100</xdr:colOff>
      <xdr:row>33</xdr:row>
      <xdr:rowOff>9525</xdr:rowOff>
    </xdr:to>
    <xdr:cxnSp macro="">
      <xdr:nvCxnSpPr>
        <xdr:cNvPr id="104" name="Curved Connector 103"/>
        <xdr:cNvCxnSpPr>
          <a:stCxn id="102" idx="3"/>
        </xdr:cNvCxnSpPr>
      </xdr:nvCxnSpPr>
      <xdr:spPr>
        <a:xfrm flipV="1">
          <a:off x="6958965" y="4316730"/>
          <a:ext cx="478155" cy="1628775"/>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400050</xdr:colOff>
      <xdr:row>26</xdr:row>
      <xdr:rowOff>9525</xdr:rowOff>
    </xdr:from>
    <xdr:to>
      <xdr:col>18</xdr:col>
      <xdr:colOff>38100</xdr:colOff>
      <xdr:row>42</xdr:row>
      <xdr:rowOff>161925</xdr:rowOff>
    </xdr:to>
    <xdr:cxnSp macro="">
      <xdr:nvCxnSpPr>
        <xdr:cNvPr id="105" name="Curved Connector 104"/>
        <xdr:cNvCxnSpPr>
          <a:stCxn id="103" idx="3"/>
        </xdr:cNvCxnSpPr>
      </xdr:nvCxnSpPr>
      <xdr:spPr>
        <a:xfrm flipV="1">
          <a:off x="6998970" y="4665345"/>
          <a:ext cx="438150" cy="3078480"/>
        </a:xfrm>
        <a:prstGeom prst="curvedConnector2">
          <a:avLst/>
        </a:prstGeom>
        <a:ln>
          <a:prstDash val="lgDashDot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326571</xdr:colOff>
      <xdr:row>13</xdr:row>
      <xdr:rowOff>95250</xdr:rowOff>
    </xdr:from>
    <xdr:to>
      <xdr:col>28</xdr:col>
      <xdr:colOff>238125</xdr:colOff>
      <xdr:row>27</xdr:row>
      <xdr:rowOff>104775</xdr:rowOff>
    </xdr:to>
    <xdr:cxnSp macro="">
      <xdr:nvCxnSpPr>
        <xdr:cNvPr id="106" name="Straight Arrow Connector 105"/>
        <xdr:cNvCxnSpPr/>
      </xdr:nvCxnSpPr>
      <xdr:spPr>
        <a:xfrm flipH="1" flipV="1">
          <a:off x="11162211" y="2434590"/>
          <a:ext cx="1245054" cy="25088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639535</xdr:colOff>
      <xdr:row>1</xdr:row>
      <xdr:rowOff>163286</xdr:rowOff>
    </xdr:from>
    <xdr:to>
      <xdr:col>25</xdr:col>
      <xdr:colOff>340179</xdr:colOff>
      <xdr:row>13</xdr:row>
      <xdr:rowOff>1</xdr:rowOff>
    </xdr:to>
    <xdr:cxnSp macro="">
      <xdr:nvCxnSpPr>
        <xdr:cNvPr id="107" name="Straight Arrow Connector 106"/>
        <xdr:cNvCxnSpPr/>
      </xdr:nvCxnSpPr>
      <xdr:spPr>
        <a:xfrm flipH="1" flipV="1">
          <a:off x="10835095" y="346166"/>
          <a:ext cx="340724" cy="1993175"/>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502111</xdr:colOff>
      <xdr:row>2</xdr:row>
      <xdr:rowOff>142876</xdr:rowOff>
    </xdr:from>
    <xdr:to>
      <xdr:col>25</xdr:col>
      <xdr:colOff>340178</xdr:colOff>
      <xdr:row>12</xdr:row>
      <xdr:rowOff>163285</xdr:rowOff>
    </xdr:to>
    <xdr:cxnSp macro="">
      <xdr:nvCxnSpPr>
        <xdr:cNvPr id="108" name="Straight Arrow Connector 107"/>
        <xdr:cNvCxnSpPr/>
      </xdr:nvCxnSpPr>
      <xdr:spPr>
        <a:xfrm flipH="1" flipV="1">
          <a:off x="10720531" y="501016"/>
          <a:ext cx="455287" cy="1818729"/>
        </a:xfrm>
        <a:prstGeom prst="straightConnector1">
          <a:avLst/>
        </a:prstGeom>
        <a:ln>
          <a:prstDash val="lgDash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137584</xdr:colOff>
      <xdr:row>27</xdr:row>
      <xdr:rowOff>0</xdr:rowOff>
    </xdr:from>
    <xdr:to>
      <xdr:col>25</xdr:col>
      <xdr:colOff>201083</xdr:colOff>
      <xdr:row>28</xdr:row>
      <xdr:rowOff>10583</xdr:rowOff>
    </xdr:to>
    <xdr:cxnSp macro="">
      <xdr:nvCxnSpPr>
        <xdr:cNvPr id="109" name="Straight Arrow Connector 108"/>
        <xdr:cNvCxnSpPr/>
      </xdr:nvCxnSpPr>
      <xdr:spPr>
        <a:xfrm flipH="1">
          <a:off x="10356004" y="4838700"/>
          <a:ext cx="680719" cy="193463"/>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296334</xdr:colOff>
      <xdr:row>26</xdr:row>
      <xdr:rowOff>169333</xdr:rowOff>
    </xdr:from>
    <xdr:to>
      <xdr:col>25</xdr:col>
      <xdr:colOff>232833</xdr:colOff>
      <xdr:row>48</xdr:row>
      <xdr:rowOff>127000</xdr:rowOff>
    </xdr:to>
    <xdr:cxnSp macro="">
      <xdr:nvCxnSpPr>
        <xdr:cNvPr id="110" name="Straight Arrow Connector 109"/>
        <xdr:cNvCxnSpPr/>
      </xdr:nvCxnSpPr>
      <xdr:spPr>
        <a:xfrm flipH="1">
          <a:off x="10514754" y="4825153"/>
          <a:ext cx="553719" cy="3981027"/>
        </a:xfrm>
        <a:prstGeom prst="straightConnector1">
          <a:avLst/>
        </a:prstGeom>
        <a:ln>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232834</xdr:colOff>
      <xdr:row>75</xdr:row>
      <xdr:rowOff>137584</xdr:rowOff>
    </xdr:from>
    <xdr:to>
      <xdr:col>14</xdr:col>
      <xdr:colOff>116417</xdr:colOff>
      <xdr:row>80</xdr:row>
      <xdr:rowOff>63500</xdr:rowOff>
    </xdr:to>
    <xdr:cxnSp macro="">
      <xdr:nvCxnSpPr>
        <xdr:cNvPr id="111" name="Straight Arrow Connector 110"/>
        <xdr:cNvCxnSpPr/>
      </xdr:nvCxnSpPr>
      <xdr:spPr>
        <a:xfrm>
          <a:off x="3402754" y="12847744"/>
          <a:ext cx="2261023" cy="626956"/>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21</xdr:col>
      <xdr:colOff>169333</xdr:colOff>
      <xdr:row>80</xdr:row>
      <xdr:rowOff>63500</xdr:rowOff>
    </xdr:to>
    <xdr:cxnSp macro="">
      <xdr:nvCxnSpPr>
        <xdr:cNvPr id="112" name="Straight Arrow Connector 111"/>
        <xdr:cNvCxnSpPr/>
      </xdr:nvCxnSpPr>
      <xdr:spPr>
        <a:xfrm>
          <a:off x="6849957" y="12847320"/>
          <a:ext cx="1907116" cy="62738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243417</xdr:colOff>
      <xdr:row>76</xdr:row>
      <xdr:rowOff>0</xdr:rowOff>
    </xdr:from>
    <xdr:to>
      <xdr:col>24</xdr:col>
      <xdr:colOff>666750</xdr:colOff>
      <xdr:row>80</xdr:row>
      <xdr:rowOff>31750</xdr:rowOff>
    </xdr:to>
    <xdr:cxnSp macro="">
      <xdr:nvCxnSpPr>
        <xdr:cNvPr id="113" name="Straight Arrow Connector 112"/>
        <xdr:cNvCxnSpPr/>
      </xdr:nvCxnSpPr>
      <xdr:spPr>
        <a:xfrm>
          <a:off x="6849957" y="12847320"/>
          <a:ext cx="3981873" cy="59563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5</xdr:row>
      <xdr:rowOff>136071</xdr:rowOff>
    </xdr:from>
    <xdr:to>
      <xdr:col>25</xdr:col>
      <xdr:colOff>557893</xdr:colOff>
      <xdr:row>7</xdr:row>
      <xdr:rowOff>149679</xdr:rowOff>
    </xdr:to>
    <xdr:sp macro="" textlink="">
      <xdr:nvSpPr>
        <xdr:cNvPr id="114" name="Striped Right Arrow 113"/>
        <xdr:cNvSpPr/>
      </xdr:nvSpPr>
      <xdr:spPr>
        <a:xfrm>
          <a:off x="10272848" y="1035231"/>
          <a:ext cx="1074965" cy="379368"/>
        </a:xfrm>
        <a:prstGeom prst="strip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vi-VN" sz="1100"/>
        </a:p>
      </xdr:txBody>
    </xdr:sp>
    <xdr:clientData/>
  </xdr:twoCellAnchor>
  <xdr:twoCellAnchor>
    <xdr:from>
      <xdr:col>33</xdr:col>
      <xdr:colOff>312964</xdr:colOff>
      <xdr:row>15</xdr:row>
      <xdr:rowOff>163286</xdr:rowOff>
    </xdr:from>
    <xdr:to>
      <xdr:col>33</xdr:col>
      <xdr:colOff>312964</xdr:colOff>
      <xdr:row>50</xdr:row>
      <xdr:rowOff>163287</xdr:rowOff>
    </xdr:to>
    <xdr:cxnSp macro="">
      <xdr:nvCxnSpPr>
        <xdr:cNvPr id="115" name="Straight Arrow Connector 114"/>
        <xdr:cNvCxnSpPr/>
      </xdr:nvCxnSpPr>
      <xdr:spPr>
        <a:xfrm flipV="1">
          <a:off x="14539504" y="2853146"/>
          <a:ext cx="0" cy="63550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42523</xdr:colOff>
      <xdr:row>17</xdr:row>
      <xdr:rowOff>176164</xdr:rowOff>
    </xdr:from>
    <xdr:to>
      <xdr:col>2</xdr:col>
      <xdr:colOff>166688</xdr:colOff>
      <xdr:row>17</xdr:row>
      <xdr:rowOff>176164</xdr:rowOff>
    </xdr:to>
    <xdr:cxnSp macro="">
      <xdr:nvCxnSpPr>
        <xdr:cNvPr id="116" name="Straight Arrow Connector 115"/>
        <xdr:cNvCxnSpPr/>
      </xdr:nvCxnSpPr>
      <xdr:spPr>
        <a:xfrm>
          <a:off x="690223" y="3224164"/>
          <a:ext cx="12416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714375</xdr:colOff>
      <xdr:row>28</xdr:row>
      <xdr:rowOff>11907</xdr:rowOff>
    </xdr:from>
    <xdr:to>
      <xdr:col>3</xdr:col>
      <xdr:colOff>714375</xdr:colOff>
      <xdr:row>29</xdr:row>
      <xdr:rowOff>23813</xdr:rowOff>
    </xdr:to>
    <xdr:cxnSp macro="">
      <xdr:nvCxnSpPr>
        <xdr:cNvPr id="117" name="Straight Arrow Connector 116"/>
        <xdr:cNvCxnSpPr/>
      </xdr:nvCxnSpPr>
      <xdr:spPr>
        <a:xfrm flipV="1">
          <a:off x="1552575" y="5033487"/>
          <a:ext cx="0" cy="1947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11908</xdr:colOff>
      <xdr:row>14</xdr:row>
      <xdr:rowOff>142872</xdr:rowOff>
    </xdr:from>
    <xdr:to>
      <xdr:col>2</xdr:col>
      <xdr:colOff>166689</xdr:colOff>
      <xdr:row>14</xdr:row>
      <xdr:rowOff>142872</xdr:rowOff>
    </xdr:to>
    <xdr:cxnSp macro="">
      <xdr:nvCxnSpPr>
        <xdr:cNvPr id="118" name="Straight Arrow Connector 117"/>
        <xdr:cNvCxnSpPr/>
      </xdr:nvCxnSpPr>
      <xdr:spPr>
        <a:xfrm>
          <a:off x="659608" y="2657472"/>
          <a:ext cx="1547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381000</xdr:colOff>
      <xdr:row>13</xdr:row>
      <xdr:rowOff>71438</xdr:rowOff>
    </xdr:from>
    <xdr:to>
      <xdr:col>3</xdr:col>
      <xdr:colOff>381000</xdr:colOff>
      <xdr:row>14</xdr:row>
      <xdr:rowOff>23812</xdr:rowOff>
    </xdr:to>
    <xdr:cxnSp macro="">
      <xdr:nvCxnSpPr>
        <xdr:cNvPr id="119" name="Straight Arrow Connector 118"/>
        <xdr:cNvCxnSpPr/>
      </xdr:nvCxnSpPr>
      <xdr:spPr>
        <a:xfrm>
          <a:off x="1219200" y="2410778"/>
          <a:ext cx="0" cy="127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250031</xdr:colOff>
      <xdr:row>15</xdr:row>
      <xdr:rowOff>59531</xdr:rowOff>
    </xdr:from>
    <xdr:to>
      <xdr:col>9</xdr:col>
      <xdr:colOff>250031</xdr:colOff>
      <xdr:row>21</xdr:row>
      <xdr:rowOff>2</xdr:rowOff>
    </xdr:to>
    <xdr:cxnSp macro="">
      <xdr:nvCxnSpPr>
        <xdr:cNvPr id="120" name="Straight Arrow Connector 119"/>
        <xdr:cNvCxnSpPr/>
      </xdr:nvCxnSpPr>
      <xdr:spPr>
        <a:xfrm flipV="1">
          <a:off x="3816191" y="2749391"/>
          <a:ext cx="0" cy="1014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404813</xdr:colOff>
      <xdr:row>20</xdr:row>
      <xdr:rowOff>2</xdr:rowOff>
    </xdr:from>
    <xdr:to>
      <xdr:col>8</xdr:col>
      <xdr:colOff>404813</xdr:colOff>
      <xdr:row>20</xdr:row>
      <xdr:rowOff>154782</xdr:rowOff>
    </xdr:to>
    <xdr:cxnSp macro="">
      <xdr:nvCxnSpPr>
        <xdr:cNvPr id="121" name="Straight Arrow Connector 120"/>
        <xdr:cNvCxnSpPr/>
      </xdr:nvCxnSpPr>
      <xdr:spPr>
        <a:xfrm flipV="1">
          <a:off x="3567113" y="3581402"/>
          <a:ext cx="0" cy="1547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35719</xdr:colOff>
      <xdr:row>22</xdr:row>
      <xdr:rowOff>95241</xdr:rowOff>
    </xdr:from>
    <xdr:to>
      <xdr:col>2</xdr:col>
      <xdr:colOff>166688</xdr:colOff>
      <xdr:row>22</xdr:row>
      <xdr:rowOff>95241</xdr:rowOff>
    </xdr:to>
    <xdr:cxnSp macro="">
      <xdr:nvCxnSpPr>
        <xdr:cNvPr id="122" name="Straight Arrow Connector 121"/>
        <xdr:cNvCxnSpPr/>
      </xdr:nvCxnSpPr>
      <xdr:spPr>
        <a:xfrm>
          <a:off x="683419" y="4034781"/>
          <a:ext cx="13096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22</xdr:row>
      <xdr:rowOff>95246</xdr:rowOff>
    </xdr:from>
    <xdr:to>
      <xdr:col>4</xdr:col>
      <xdr:colOff>381000</xdr:colOff>
      <xdr:row>22</xdr:row>
      <xdr:rowOff>95246</xdr:rowOff>
    </xdr:to>
    <xdr:cxnSp macro="">
      <xdr:nvCxnSpPr>
        <xdr:cNvPr id="123" name="Straight Arrow Connector 122"/>
        <xdr:cNvCxnSpPr/>
      </xdr:nvCxnSpPr>
      <xdr:spPr>
        <a:xfrm>
          <a:off x="1620679" y="4034786"/>
          <a:ext cx="34528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357189</xdr:colOff>
      <xdr:row>23</xdr:row>
      <xdr:rowOff>166687</xdr:rowOff>
    </xdr:from>
    <xdr:to>
      <xdr:col>7</xdr:col>
      <xdr:colOff>428625</xdr:colOff>
      <xdr:row>24</xdr:row>
      <xdr:rowOff>154782</xdr:rowOff>
    </xdr:to>
    <xdr:cxnSp macro="">
      <xdr:nvCxnSpPr>
        <xdr:cNvPr id="124" name="Straight Arrow Connector 123"/>
        <xdr:cNvCxnSpPr/>
      </xdr:nvCxnSpPr>
      <xdr:spPr>
        <a:xfrm flipH="1">
          <a:off x="2338389" y="4281487"/>
          <a:ext cx="833436" cy="17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35719</xdr:colOff>
      <xdr:row>18</xdr:row>
      <xdr:rowOff>83344</xdr:rowOff>
    </xdr:from>
    <xdr:to>
      <xdr:col>4</xdr:col>
      <xdr:colOff>345281</xdr:colOff>
      <xdr:row>18</xdr:row>
      <xdr:rowOff>83344</xdr:rowOff>
    </xdr:to>
    <xdr:cxnSp macro="">
      <xdr:nvCxnSpPr>
        <xdr:cNvPr id="125" name="Straight Arrow Connector 124"/>
        <xdr:cNvCxnSpPr/>
      </xdr:nvCxnSpPr>
      <xdr:spPr>
        <a:xfrm>
          <a:off x="1620679" y="3306604"/>
          <a:ext cx="30956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35719</xdr:colOff>
      <xdr:row>22</xdr:row>
      <xdr:rowOff>71437</xdr:rowOff>
    </xdr:from>
    <xdr:to>
      <xdr:col>7</xdr:col>
      <xdr:colOff>357187</xdr:colOff>
      <xdr:row>22</xdr:row>
      <xdr:rowOff>71437</xdr:rowOff>
    </xdr:to>
    <xdr:cxnSp macro="">
      <xdr:nvCxnSpPr>
        <xdr:cNvPr id="126" name="Straight Arrow Connector 125"/>
        <xdr:cNvCxnSpPr/>
      </xdr:nvCxnSpPr>
      <xdr:spPr>
        <a:xfrm>
          <a:off x="2809399" y="4010977"/>
          <a:ext cx="32146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C24%20Train/HR%20traning%20chuyen%20sau/4.%20Giu%20-%20DTNL%20(Duy%20tri%20nguon%20luc)/Luong%203p/P08/San%20pham/3Ps%2008%206%20Mo%20ta%20cong%20viec%20p%20Kinh%20doan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uong dan"/>
      <sheetName val="Cong ty"/>
      <sheetName val="BĐCL cong bo"/>
      <sheetName val="Xac dinh Co cau To chuc"/>
      <sheetName val="Chuoi gia tri "/>
      <sheetName val="So do to chuc "/>
      <sheetName val="Quy hoach can bo"/>
      <sheetName val="VD QHCB .1 - 4 ngach "/>
      <sheetName val="VD Phuong an 2.2 - 4 ngach"/>
      <sheetName val="Ma tran CN va QD"/>
      <sheetName val="XD co cau BP"/>
      <sheetName val="Co cau to chuc BP"/>
      <sheetName val="MTCV TP Kinh doanh"/>
      <sheetName val="MTCV KD pt du an"/>
      <sheetName val="He thong QTNS"/>
    </sheetNames>
    <sheetDataSet>
      <sheetData sheetId="0" refreshError="1"/>
      <sheetData sheetId="1">
        <row r="3">
          <cell r="C3" t="str">
            <v>Nhân Việt</v>
          </cell>
        </row>
      </sheetData>
      <sheetData sheetId="2" refreshError="1"/>
      <sheetData sheetId="3" refreshError="1"/>
      <sheetData sheetId="4" refreshError="1"/>
      <sheetData sheetId="5" refreshError="1"/>
      <sheetData sheetId="6" refreshError="1"/>
      <sheetData sheetId="7" refreshError="1"/>
      <sheetData sheetId="8" refreshError="1"/>
      <sheetData sheetId="9">
        <row r="5">
          <cell r="A5" t="str">
            <v>Tìm khách hàng</v>
          </cell>
        </row>
        <row r="6">
          <cell r="A6" t="str">
            <v>Chuẩn bị thầu</v>
          </cell>
        </row>
        <row r="7">
          <cell r="A7" t="str">
            <v>Chào hàng và đấu thầu</v>
          </cell>
        </row>
        <row r="8">
          <cell r="A8" t="str">
            <v>Bán hàng cho KH</v>
          </cell>
        </row>
        <row r="11">
          <cell r="A11" t="str">
            <v>Thu tiền</v>
          </cell>
        </row>
        <row r="12">
          <cell r="A12" t="str">
            <v>Chăm sóc KH</v>
          </cell>
        </row>
        <row r="15">
          <cell r="A15" t="str">
            <v>Thu hồi công nợ, kiểm soát dòng tiền</v>
          </cell>
        </row>
        <row r="18">
          <cell r="A18" t="str">
            <v>Xem xét lại các hợp đồng</v>
          </cell>
        </row>
        <row r="19">
          <cell r="A19" t="str">
            <v>Soạn thảo hợp đồng</v>
          </cell>
        </row>
        <row r="20">
          <cell r="A20" t="str">
            <v>Giải quyết tranh chấp thương mại</v>
          </cell>
        </row>
        <row r="23">
          <cell r="A23" t="str">
            <v>An ninh trật tự</v>
          </cell>
        </row>
        <row r="24">
          <cell r="A24" t="str">
            <v>Phòng cháy chữa cháy</v>
          </cell>
        </row>
        <row r="26">
          <cell r="A26" t="str">
            <v>Mua sắm cơ sở vật chất, công cụ dụng cụ</v>
          </cell>
        </row>
        <row r="31">
          <cell r="A31" t="str">
            <v>Lập ké hoạch</v>
          </cell>
        </row>
        <row r="32">
          <cell r="A32" t="str">
            <v>Xây dựng chính sách</v>
          </cell>
        </row>
        <row r="33">
          <cell r="A33" t="str">
            <v>Quản trị rủi ro</v>
          </cell>
        </row>
        <row r="34">
          <cell r="A34" t="str">
            <v>Duy trì văn hóa doanh nghiệp</v>
          </cell>
        </row>
        <row r="35">
          <cell r="A35" t="str">
            <v>Tuyển dụng</v>
          </cell>
        </row>
        <row r="36">
          <cell r="A36" t="str">
            <v>Đào tạo</v>
          </cell>
        </row>
        <row r="37">
          <cell r="A37" t="str">
            <v>Đánh giá</v>
          </cell>
        </row>
        <row r="38">
          <cell r="A38" t="str">
            <v>Trả lương, thưởng, BHXH</v>
          </cell>
        </row>
        <row r="39">
          <cell r="A39" t="str">
            <v>Xử lý quan hệ lao động</v>
          </cell>
        </row>
      </sheetData>
      <sheetData sheetId="10">
        <row r="8">
          <cell r="H8" t="str">
            <v>Cơ cấu trực tuyến – tham mưu</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workbookViewId="0">
      <selection activeCell="L25" sqref="L25"/>
    </sheetView>
  </sheetViews>
  <sheetFormatPr defaultRowHeight="14.4"/>
  <sheetData>
    <row r="1" spans="1:6">
      <c r="A1" s="142" t="s">
        <v>179</v>
      </c>
    </row>
    <row r="2" spans="1:6">
      <c r="F2" t="s">
        <v>175</v>
      </c>
    </row>
    <row r="3" spans="1:6">
      <c r="A3" t="s">
        <v>180</v>
      </c>
      <c r="B3" t="s">
        <v>181</v>
      </c>
    </row>
    <row r="5" spans="1:6">
      <c r="A5" t="s">
        <v>182</v>
      </c>
      <c r="B5" t="s">
        <v>183</v>
      </c>
    </row>
    <row r="6" spans="1:6">
      <c r="B6" t="s">
        <v>184</v>
      </c>
    </row>
    <row r="8" spans="1:6">
      <c r="A8" t="s">
        <v>185</v>
      </c>
      <c r="B8" t="s">
        <v>186</v>
      </c>
    </row>
    <row r="10" spans="1:6">
      <c r="A10" t="s">
        <v>187</v>
      </c>
      <c r="B10" t="s">
        <v>188</v>
      </c>
    </row>
    <row r="11" spans="1:6">
      <c r="B11" t="s">
        <v>189</v>
      </c>
    </row>
    <row r="13" spans="1:6">
      <c r="A13" t="s">
        <v>190</v>
      </c>
      <c r="B13" t="s">
        <v>191</v>
      </c>
    </row>
    <row r="15" spans="1:6">
      <c r="B15" t="s">
        <v>192</v>
      </c>
      <c r="C15" t="s">
        <v>193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workbookViewId="0">
      <selection activeCell="L6" sqref="L6"/>
    </sheetView>
  </sheetViews>
  <sheetFormatPr defaultColWidth="9" defaultRowHeight="13.8"/>
  <cols>
    <col min="1" max="1" width="3.33203125" style="6" customWidth="1"/>
    <col min="2" max="11" width="9" style="6"/>
    <col min="12" max="12" width="10.109375" style="6" customWidth="1"/>
    <col min="13" max="16384" width="9" style="6"/>
  </cols>
  <sheetData>
    <row r="1" spans="1:12" s="4" customFormat="1" ht="16.5" customHeight="1">
      <c r="A1" s="75"/>
      <c r="B1" s="75"/>
      <c r="C1" s="76" t="s">
        <v>0</v>
      </c>
      <c r="D1" s="77"/>
      <c r="E1" s="77"/>
      <c r="F1" s="77"/>
      <c r="G1" s="77"/>
      <c r="H1" s="78"/>
      <c r="I1" s="1" t="s">
        <v>1</v>
      </c>
      <c r="J1" s="2"/>
      <c r="K1" s="2"/>
      <c r="L1" s="3"/>
    </row>
    <row r="2" spans="1:12" s="4" customFormat="1" ht="16.5" customHeight="1">
      <c r="A2" s="75"/>
      <c r="B2" s="75"/>
      <c r="C2" s="79"/>
      <c r="D2" s="80"/>
      <c r="E2" s="80"/>
      <c r="F2" s="80"/>
      <c r="G2" s="80"/>
      <c r="H2" s="81"/>
      <c r="I2" s="1" t="s">
        <v>2</v>
      </c>
      <c r="J2" s="2"/>
      <c r="K2" s="2"/>
      <c r="L2" s="3"/>
    </row>
    <row r="3" spans="1:12" s="4" customFormat="1" ht="16.5" customHeight="1">
      <c r="A3" s="75"/>
      <c r="B3" s="75"/>
      <c r="C3" s="79"/>
      <c r="D3" s="80"/>
      <c r="E3" s="80"/>
      <c r="F3" s="80"/>
      <c r="G3" s="80"/>
      <c r="H3" s="81"/>
      <c r="I3" s="1" t="s">
        <v>3</v>
      </c>
      <c r="J3" s="2"/>
      <c r="K3" s="2"/>
      <c r="L3" s="3"/>
    </row>
    <row r="4" spans="1:12" s="4" customFormat="1" ht="15" customHeight="1">
      <c r="A4" s="75"/>
      <c r="B4" s="75"/>
      <c r="C4" s="82" t="s">
        <v>4</v>
      </c>
      <c r="D4" s="83"/>
      <c r="E4" s="83"/>
      <c r="F4" s="83"/>
      <c r="G4" s="83"/>
      <c r="H4" s="84"/>
      <c r="I4" s="1" t="s">
        <v>5</v>
      </c>
      <c r="J4" s="2"/>
      <c r="K4" s="2"/>
      <c r="L4" s="3"/>
    </row>
    <row r="5" spans="1:12">
      <c r="A5" s="5"/>
      <c r="B5" s="5"/>
      <c r="C5" s="5"/>
      <c r="D5" s="5"/>
      <c r="E5" s="5"/>
      <c r="F5" s="5"/>
      <c r="G5" s="5"/>
      <c r="H5" s="5"/>
      <c r="I5" s="5"/>
      <c r="J5" s="5"/>
      <c r="K5" s="5"/>
      <c r="L5" s="5"/>
    </row>
    <row r="6" spans="1:12">
      <c r="L6" s="74" t="s">
        <v>175</v>
      </c>
    </row>
    <row r="7" spans="1:12">
      <c r="A7" s="7" t="s">
        <v>6</v>
      </c>
      <c r="B7" s="8" t="s">
        <v>7</v>
      </c>
      <c r="C7" s="9"/>
      <c r="D7" s="9"/>
      <c r="E7" s="9" t="str">
        <f>'[1]XD co cau BP'!H8</f>
        <v>Cơ cấu trực tuyến – tham mưu</v>
      </c>
      <c r="F7" s="9"/>
      <c r="G7" s="9"/>
      <c r="H7" s="9"/>
      <c r="I7" s="9"/>
      <c r="J7" s="9"/>
      <c r="K7" s="9"/>
      <c r="L7" s="9"/>
    </row>
    <row r="9" spans="1:12">
      <c r="A9" s="7" t="s">
        <v>8</v>
      </c>
      <c r="B9" s="8" t="s">
        <v>9</v>
      </c>
      <c r="C9" s="9"/>
      <c r="D9" s="9" t="s">
        <v>10</v>
      </c>
      <c r="E9" s="9"/>
      <c r="F9" s="9"/>
      <c r="G9" s="9"/>
      <c r="H9" s="9"/>
      <c r="I9" s="9"/>
      <c r="J9" s="9"/>
      <c r="K9" s="9"/>
      <c r="L9" s="9"/>
    </row>
    <row r="11" spans="1:12">
      <c r="A11" s="7" t="s">
        <v>11</v>
      </c>
      <c r="B11" s="8" t="s">
        <v>12</v>
      </c>
      <c r="C11" s="9"/>
      <c r="D11" s="9"/>
      <c r="E11" s="9"/>
      <c r="F11" s="9"/>
      <c r="G11" s="9"/>
      <c r="H11" s="9"/>
      <c r="I11" s="9"/>
      <c r="J11" s="9"/>
      <c r="K11" s="9"/>
      <c r="L11" s="9"/>
    </row>
    <row r="12" spans="1:12">
      <c r="A12" s="10"/>
      <c r="B12" s="11" t="s">
        <v>13</v>
      </c>
      <c r="C12" s="85" t="s">
        <v>14</v>
      </c>
      <c r="D12" s="85"/>
      <c r="E12" s="85"/>
      <c r="F12" s="85"/>
      <c r="G12" s="85"/>
      <c r="H12" s="86" t="s">
        <v>15</v>
      </c>
      <c r="I12" s="86"/>
    </row>
    <row r="13" spans="1:12">
      <c r="A13" s="10"/>
      <c r="B13" s="12" t="s">
        <v>16</v>
      </c>
      <c r="C13" s="87" t="s">
        <v>17</v>
      </c>
      <c r="D13" s="87"/>
      <c r="E13" s="87"/>
      <c r="F13" s="87"/>
      <c r="G13" s="87"/>
      <c r="H13" s="86"/>
      <c r="I13" s="86"/>
    </row>
    <row r="14" spans="1:12">
      <c r="B14" s="12">
        <v>1</v>
      </c>
      <c r="C14" s="88" t="str">
        <f>'[1]Ma tran CN va QD'!A5</f>
        <v>Tìm khách hàng</v>
      </c>
      <c r="D14" s="88"/>
      <c r="E14" s="88"/>
      <c r="F14" s="88"/>
      <c r="G14" s="88"/>
      <c r="H14" s="85" t="s">
        <v>18</v>
      </c>
      <c r="I14" s="85"/>
    </row>
    <row r="15" spans="1:12">
      <c r="B15" s="12">
        <v>2</v>
      </c>
      <c r="C15" s="88" t="str">
        <f>'[1]Ma tran CN va QD'!A6</f>
        <v>Chuẩn bị thầu</v>
      </c>
      <c r="D15" s="88"/>
      <c r="E15" s="88"/>
      <c r="F15" s="88"/>
      <c r="G15" s="88"/>
      <c r="H15" s="85" t="s">
        <v>18</v>
      </c>
      <c r="I15" s="85"/>
    </row>
    <row r="16" spans="1:12">
      <c r="B16" s="13">
        <v>3</v>
      </c>
      <c r="C16" s="88" t="str">
        <f>'[1]Ma tran CN va QD'!A7</f>
        <v>Chào hàng và đấu thầu</v>
      </c>
      <c r="D16" s="88"/>
      <c r="E16" s="88"/>
      <c r="F16" s="88"/>
      <c r="G16" s="88"/>
      <c r="H16" s="85" t="s">
        <v>18</v>
      </c>
      <c r="I16" s="85"/>
    </row>
    <row r="17" spans="2:12" ht="14.25" customHeight="1">
      <c r="B17" s="12">
        <v>4</v>
      </c>
      <c r="C17" s="88" t="str">
        <f>'[1]Ma tran CN va QD'!A8</f>
        <v>Bán hàng cho KH</v>
      </c>
      <c r="D17" s="88"/>
      <c r="E17" s="88"/>
      <c r="F17" s="88"/>
      <c r="G17" s="88"/>
      <c r="H17" s="85" t="s">
        <v>18</v>
      </c>
      <c r="I17" s="85"/>
    </row>
    <row r="18" spans="2:12">
      <c r="B18" s="12">
        <v>5</v>
      </c>
      <c r="C18" s="88" t="str">
        <f>'[1]Ma tran CN va QD'!A11</f>
        <v>Thu tiền</v>
      </c>
      <c r="D18" s="88"/>
      <c r="E18" s="88"/>
      <c r="F18" s="88"/>
      <c r="G18" s="88"/>
      <c r="H18" s="85" t="s">
        <v>18</v>
      </c>
      <c r="I18" s="85"/>
    </row>
    <row r="19" spans="2:12">
      <c r="B19" s="13">
        <v>6</v>
      </c>
      <c r="C19" s="88" t="str">
        <f>'[1]Ma tran CN va QD'!A12</f>
        <v>Chăm sóc KH</v>
      </c>
      <c r="D19" s="88"/>
      <c r="E19" s="88"/>
      <c r="F19" s="88"/>
      <c r="G19" s="88"/>
      <c r="H19" s="85" t="s">
        <v>19</v>
      </c>
      <c r="I19" s="85"/>
    </row>
    <row r="20" spans="2:12">
      <c r="B20" s="14" t="s">
        <v>20</v>
      </c>
      <c r="C20" s="87" t="s">
        <v>21</v>
      </c>
      <c r="D20" s="87"/>
      <c r="E20" s="87"/>
      <c r="F20" s="87"/>
      <c r="G20" s="87"/>
      <c r="H20" s="85"/>
      <c r="I20" s="85"/>
    </row>
    <row r="21" spans="2:12">
      <c r="B21" s="12">
        <v>1</v>
      </c>
      <c r="C21" s="88" t="str">
        <f>'[1]Ma tran CN va QD'!A15</f>
        <v>Thu hồi công nợ, kiểm soát dòng tiền</v>
      </c>
      <c r="D21" s="88"/>
      <c r="E21" s="88"/>
      <c r="F21" s="88"/>
      <c r="G21" s="88"/>
      <c r="H21" s="85" t="s">
        <v>18</v>
      </c>
      <c r="I21" s="85"/>
    </row>
    <row r="22" spans="2:12">
      <c r="B22" s="13">
        <v>2</v>
      </c>
      <c r="C22" s="88" t="str">
        <f>'[1]Ma tran CN va QD'!A18</f>
        <v>Xem xét lại các hợp đồng</v>
      </c>
      <c r="D22" s="88"/>
      <c r="E22" s="88"/>
      <c r="F22" s="88"/>
      <c r="G22" s="88"/>
      <c r="H22" s="85" t="s">
        <v>18</v>
      </c>
      <c r="I22" s="85"/>
      <c r="J22" s="15"/>
      <c r="K22" s="15"/>
      <c r="L22" s="15"/>
    </row>
    <row r="23" spans="2:12">
      <c r="B23" s="13">
        <v>3</v>
      </c>
      <c r="C23" s="88" t="str">
        <f>'[1]Ma tran CN va QD'!A19</f>
        <v>Soạn thảo hợp đồng</v>
      </c>
      <c r="D23" s="88"/>
      <c r="E23" s="88"/>
      <c r="F23" s="88"/>
      <c r="G23" s="88"/>
      <c r="H23" s="85" t="s">
        <v>18</v>
      </c>
      <c r="I23" s="85"/>
      <c r="J23" s="15"/>
      <c r="K23" s="15"/>
      <c r="L23" s="15"/>
    </row>
    <row r="24" spans="2:12">
      <c r="B24" s="12">
        <v>4</v>
      </c>
      <c r="C24" s="88" t="str">
        <f>'[1]Ma tran CN va QD'!A20</f>
        <v>Giải quyết tranh chấp thương mại</v>
      </c>
      <c r="D24" s="88"/>
      <c r="E24" s="88"/>
      <c r="F24" s="88"/>
      <c r="G24" s="88"/>
      <c r="H24" s="85" t="s">
        <v>22</v>
      </c>
      <c r="I24" s="85"/>
    </row>
    <row r="25" spans="2:12">
      <c r="B25" s="13">
        <v>5</v>
      </c>
      <c r="C25" s="88" t="str">
        <f>'[1]Ma tran CN va QD'!A23</f>
        <v>An ninh trật tự</v>
      </c>
      <c r="D25" s="88"/>
      <c r="E25" s="88"/>
      <c r="F25" s="88"/>
      <c r="G25" s="88"/>
      <c r="H25" s="85" t="s">
        <v>23</v>
      </c>
      <c r="I25" s="85"/>
      <c r="J25" s="15"/>
      <c r="K25" s="15"/>
      <c r="L25" s="15"/>
    </row>
    <row r="26" spans="2:12">
      <c r="B26" s="13">
        <v>6</v>
      </c>
      <c r="C26" s="88" t="str">
        <f>'[1]Ma tran CN va QD'!A24</f>
        <v>Phòng cháy chữa cháy</v>
      </c>
      <c r="D26" s="88"/>
      <c r="E26" s="88"/>
      <c r="F26" s="88"/>
      <c r="G26" s="88"/>
      <c r="H26" s="85" t="s">
        <v>23</v>
      </c>
      <c r="I26" s="85"/>
      <c r="J26" s="15"/>
      <c r="K26" s="15"/>
      <c r="L26" s="15"/>
    </row>
    <row r="27" spans="2:12">
      <c r="B27" s="12">
        <v>7</v>
      </c>
      <c r="C27" s="88" t="str">
        <f>'[1]Ma tran CN va QD'!A26</f>
        <v>Mua sắm cơ sở vật chất, công cụ dụng cụ</v>
      </c>
      <c r="D27" s="88"/>
      <c r="E27" s="88"/>
      <c r="F27" s="88"/>
      <c r="G27" s="88"/>
      <c r="H27" s="85" t="s">
        <v>23</v>
      </c>
      <c r="I27" s="85"/>
      <c r="J27" s="15"/>
      <c r="K27" s="15"/>
      <c r="L27" s="15"/>
    </row>
    <row r="28" spans="2:12">
      <c r="B28" s="13">
        <v>8</v>
      </c>
      <c r="C28" s="88" t="str">
        <f>'[1]Ma tran CN va QD'!A31</f>
        <v>Lập ké hoạch</v>
      </c>
      <c r="D28" s="88"/>
      <c r="E28" s="88"/>
      <c r="F28" s="88"/>
      <c r="G28" s="88"/>
      <c r="H28" s="85" t="s">
        <v>22</v>
      </c>
      <c r="I28" s="85"/>
      <c r="J28" s="15"/>
      <c r="K28" s="15"/>
      <c r="L28" s="15"/>
    </row>
    <row r="29" spans="2:12">
      <c r="B29" s="13">
        <v>9</v>
      </c>
      <c r="C29" s="88" t="str">
        <f>'[1]Ma tran CN va QD'!A32</f>
        <v>Xây dựng chính sách</v>
      </c>
      <c r="D29" s="88"/>
      <c r="E29" s="88"/>
      <c r="F29" s="88"/>
      <c r="G29" s="88"/>
      <c r="H29" s="85" t="s">
        <v>22</v>
      </c>
      <c r="I29" s="85"/>
      <c r="J29" s="15"/>
      <c r="K29" s="15"/>
      <c r="L29" s="15"/>
    </row>
    <row r="30" spans="2:12">
      <c r="B30" s="12">
        <v>10</v>
      </c>
      <c r="C30" s="88" t="str">
        <f>'[1]Ma tran CN va QD'!A33</f>
        <v>Quản trị rủi ro</v>
      </c>
      <c r="D30" s="88"/>
      <c r="E30" s="88"/>
      <c r="F30" s="88"/>
      <c r="G30" s="88"/>
      <c r="H30" s="85" t="s">
        <v>22</v>
      </c>
      <c r="I30" s="85"/>
      <c r="J30" s="15"/>
      <c r="K30" s="15"/>
      <c r="L30" s="15"/>
    </row>
    <row r="31" spans="2:12">
      <c r="B31" s="13">
        <v>11</v>
      </c>
      <c r="C31" s="88" t="str">
        <f>'[1]Ma tran CN va QD'!A34</f>
        <v>Duy trì văn hóa doanh nghiệp</v>
      </c>
      <c r="D31" s="88"/>
      <c r="E31" s="88"/>
      <c r="F31" s="88"/>
      <c r="G31" s="88"/>
      <c r="H31" s="85" t="s">
        <v>22</v>
      </c>
      <c r="I31" s="85"/>
      <c r="J31" s="15"/>
      <c r="K31" s="15"/>
      <c r="L31" s="15"/>
    </row>
    <row r="32" spans="2:12">
      <c r="B32" s="13">
        <v>12</v>
      </c>
      <c r="C32" s="88" t="str">
        <f>'[1]Ma tran CN va QD'!A35</f>
        <v>Tuyển dụng</v>
      </c>
      <c r="D32" s="88"/>
      <c r="E32" s="88"/>
      <c r="F32" s="88"/>
      <c r="G32" s="88"/>
      <c r="H32" s="85" t="s">
        <v>22</v>
      </c>
      <c r="I32" s="85"/>
      <c r="J32" s="15"/>
      <c r="K32" s="15"/>
      <c r="L32" s="15"/>
    </row>
    <row r="33" spans="1:13">
      <c r="B33" s="12">
        <v>13</v>
      </c>
      <c r="C33" s="88" t="str">
        <f>'[1]Ma tran CN va QD'!A36</f>
        <v>Đào tạo</v>
      </c>
      <c r="D33" s="88"/>
      <c r="E33" s="88"/>
      <c r="F33" s="88"/>
      <c r="G33" s="88"/>
      <c r="H33" s="85" t="s">
        <v>22</v>
      </c>
      <c r="I33" s="85"/>
      <c r="J33" s="15"/>
      <c r="K33" s="15"/>
      <c r="L33" s="15"/>
    </row>
    <row r="34" spans="1:13">
      <c r="B34" s="13">
        <v>14</v>
      </c>
      <c r="C34" s="88" t="str">
        <f>'[1]Ma tran CN va QD'!A37</f>
        <v>Đánh giá</v>
      </c>
      <c r="D34" s="88"/>
      <c r="E34" s="88"/>
      <c r="F34" s="88"/>
      <c r="G34" s="88"/>
      <c r="H34" s="85" t="s">
        <v>22</v>
      </c>
      <c r="I34" s="85"/>
      <c r="J34" s="15"/>
      <c r="K34" s="15"/>
      <c r="L34" s="15"/>
    </row>
    <row r="35" spans="1:13">
      <c r="B35" s="13">
        <v>15</v>
      </c>
      <c r="C35" s="88" t="str">
        <f>'[1]Ma tran CN va QD'!A38</f>
        <v>Trả lương, thưởng, BHXH</v>
      </c>
      <c r="D35" s="88"/>
      <c r="E35" s="88"/>
      <c r="F35" s="88"/>
      <c r="G35" s="88"/>
      <c r="H35" s="85" t="s">
        <v>23</v>
      </c>
      <c r="I35" s="85"/>
      <c r="J35" s="15"/>
      <c r="K35" s="15"/>
      <c r="L35" s="15"/>
    </row>
    <row r="36" spans="1:13">
      <c r="B36" s="12">
        <v>16</v>
      </c>
      <c r="C36" s="88" t="str">
        <f>'[1]Ma tran CN va QD'!A39</f>
        <v>Xử lý quan hệ lao động</v>
      </c>
      <c r="D36" s="88"/>
      <c r="E36" s="88"/>
      <c r="F36" s="88"/>
      <c r="G36" s="88"/>
      <c r="H36" s="85" t="s">
        <v>22</v>
      </c>
      <c r="I36" s="85"/>
      <c r="J36" s="15"/>
      <c r="K36" s="15"/>
      <c r="L36" s="15"/>
    </row>
    <row r="37" spans="1:13">
      <c r="B37" s="15"/>
      <c r="H37" s="15"/>
    </row>
    <row r="38" spans="1:13">
      <c r="A38" s="7" t="s">
        <v>24</v>
      </c>
      <c r="B38" s="8" t="s">
        <v>25</v>
      </c>
      <c r="C38" s="9"/>
      <c r="D38" s="9"/>
      <c r="E38" s="9"/>
      <c r="F38" s="9"/>
      <c r="G38" s="9"/>
      <c r="H38" s="9"/>
      <c r="I38" s="9"/>
      <c r="J38" s="9"/>
      <c r="K38" s="9"/>
      <c r="L38" s="9"/>
      <c r="M38" s="16" t="s">
        <v>26</v>
      </c>
    </row>
    <row r="40" spans="1:13">
      <c r="F40" s="17" t="str">
        <f>H36</f>
        <v>TP Sale</v>
      </c>
      <c r="M40" s="18" t="s">
        <v>27</v>
      </c>
    </row>
    <row r="41" spans="1:13">
      <c r="M41" s="18"/>
    </row>
    <row r="42" spans="1:13">
      <c r="M42" s="18"/>
    </row>
    <row r="43" spans="1:13" ht="27.6">
      <c r="C43" s="19"/>
      <c r="D43" s="20" t="s">
        <v>28</v>
      </c>
      <c r="E43" s="19"/>
      <c r="M43" s="18" t="s">
        <v>29</v>
      </c>
    </row>
    <row r="44" spans="1:13">
      <c r="M44" s="18"/>
    </row>
    <row r="45" spans="1:13" ht="41.4">
      <c r="D45" s="20" t="str">
        <f>H23</f>
        <v>Phát triển dự án</v>
      </c>
      <c r="F45" s="20" t="str">
        <f>H19</f>
        <v>CSKH</v>
      </c>
      <c r="H45" s="20" t="str">
        <f>H35</f>
        <v>Admin Sale</v>
      </c>
      <c r="M45" s="18" t="s">
        <v>30</v>
      </c>
    </row>
    <row r="46" spans="1:13">
      <c r="M46" s="18"/>
    </row>
    <row r="47" spans="1:13">
      <c r="M47" s="18"/>
    </row>
    <row r="48" spans="1:13">
      <c r="A48" s="7" t="s">
        <v>31</v>
      </c>
      <c r="B48" s="8" t="s">
        <v>32</v>
      </c>
      <c r="C48" s="9"/>
      <c r="D48" s="9"/>
      <c r="E48" s="9"/>
      <c r="F48" s="9"/>
      <c r="G48" s="9"/>
      <c r="H48" s="9"/>
      <c r="I48" s="9"/>
      <c r="J48" s="9"/>
      <c r="K48" s="9"/>
      <c r="L48" s="9"/>
    </row>
    <row r="49" spans="2:12" ht="41.4">
      <c r="B49" s="12" t="s">
        <v>33</v>
      </c>
      <c r="C49" s="87" t="s">
        <v>34</v>
      </c>
      <c r="D49" s="87"/>
      <c r="E49" s="87"/>
      <c r="F49" s="87"/>
      <c r="G49" s="87"/>
      <c r="H49" s="21" t="str">
        <f>F40</f>
        <v>TP Sale</v>
      </c>
      <c r="I49" s="21" t="str">
        <f>D43</f>
        <v>TN PT dự án</v>
      </c>
      <c r="J49" s="21" t="str">
        <f>D45</f>
        <v>Phát triển dự án</v>
      </c>
      <c r="K49" s="21" t="str">
        <f>F45</f>
        <v>CSKH</v>
      </c>
      <c r="L49" s="21" t="str">
        <f>H45</f>
        <v>Admin Sale</v>
      </c>
    </row>
    <row r="50" spans="2:12">
      <c r="B50" s="12">
        <v>1</v>
      </c>
      <c r="C50" s="89" t="s">
        <v>35</v>
      </c>
      <c r="D50" s="90"/>
      <c r="E50" s="90"/>
      <c r="F50" s="90"/>
      <c r="G50" s="91"/>
      <c r="H50" s="12" t="s">
        <v>36</v>
      </c>
      <c r="I50" s="12" t="s">
        <v>37</v>
      </c>
      <c r="J50" s="12" t="s">
        <v>37</v>
      </c>
      <c r="K50" s="12"/>
      <c r="L50" s="12" t="s">
        <v>38</v>
      </c>
    </row>
    <row r="51" spans="2:12">
      <c r="B51" s="12">
        <v>2</v>
      </c>
      <c r="C51" s="89" t="s">
        <v>39</v>
      </c>
      <c r="D51" s="90"/>
      <c r="E51" s="90"/>
      <c r="F51" s="90"/>
      <c r="G51" s="91"/>
      <c r="H51" s="12" t="s">
        <v>36</v>
      </c>
      <c r="I51" s="12" t="s">
        <v>37</v>
      </c>
      <c r="J51" s="12" t="s">
        <v>37</v>
      </c>
      <c r="K51" s="12"/>
      <c r="L51" s="12" t="s">
        <v>38</v>
      </c>
    </row>
    <row r="52" spans="2:12">
      <c r="B52" s="12">
        <v>3</v>
      </c>
      <c r="C52" s="89" t="s">
        <v>40</v>
      </c>
      <c r="D52" s="90"/>
      <c r="E52" s="90"/>
      <c r="F52" s="90"/>
      <c r="G52" s="91"/>
      <c r="H52" s="12" t="s">
        <v>36</v>
      </c>
      <c r="I52" s="12" t="s">
        <v>37</v>
      </c>
      <c r="J52" s="12" t="s">
        <v>37</v>
      </c>
      <c r="K52" s="13"/>
      <c r="L52" s="13" t="s">
        <v>38</v>
      </c>
    </row>
    <row r="53" spans="2:12">
      <c r="B53" s="12">
        <v>4</v>
      </c>
      <c r="C53" s="89" t="s">
        <v>41</v>
      </c>
      <c r="D53" s="90"/>
      <c r="E53" s="90"/>
      <c r="F53" s="90"/>
      <c r="G53" s="91"/>
      <c r="H53" s="12" t="s">
        <v>36</v>
      </c>
      <c r="I53" s="12" t="s">
        <v>37</v>
      </c>
      <c r="J53" s="12" t="s">
        <v>37</v>
      </c>
      <c r="K53" s="13"/>
      <c r="L53" s="13" t="s">
        <v>38</v>
      </c>
    </row>
    <row r="54" spans="2:12">
      <c r="B54" s="12">
        <v>5</v>
      </c>
      <c r="C54" s="89" t="s">
        <v>42</v>
      </c>
      <c r="D54" s="90"/>
      <c r="E54" s="90"/>
      <c r="F54" s="90"/>
      <c r="G54" s="91"/>
      <c r="H54" s="12" t="s">
        <v>36</v>
      </c>
      <c r="I54" s="12" t="s">
        <v>37</v>
      </c>
      <c r="J54" s="12" t="s">
        <v>37</v>
      </c>
      <c r="K54" s="13"/>
      <c r="L54" s="13" t="s">
        <v>38</v>
      </c>
    </row>
    <row r="55" spans="2:12">
      <c r="B55" s="12">
        <v>6</v>
      </c>
      <c r="C55" s="89" t="s">
        <v>43</v>
      </c>
      <c r="D55" s="90"/>
      <c r="E55" s="90"/>
      <c r="F55" s="90"/>
      <c r="G55" s="91"/>
      <c r="H55" s="12" t="s">
        <v>36</v>
      </c>
      <c r="I55" s="13"/>
      <c r="J55" s="13"/>
      <c r="K55" s="13" t="s">
        <v>37</v>
      </c>
      <c r="L55" s="13"/>
    </row>
    <row r="56" spans="2:12">
      <c r="B56" s="12">
        <v>7</v>
      </c>
      <c r="C56" s="89" t="s">
        <v>44</v>
      </c>
      <c r="D56" s="90"/>
      <c r="E56" s="90"/>
      <c r="F56" s="90"/>
      <c r="G56" s="91"/>
      <c r="H56" s="12" t="s">
        <v>36</v>
      </c>
      <c r="I56" s="12" t="s">
        <v>37</v>
      </c>
      <c r="J56" s="12" t="s">
        <v>37</v>
      </c>
      <c r="K56" s="13"/>
      <c r="L56" s="13" t="s">
        <v>37</v>
      </c>
    </row>
    <row r="57" spans="2:12">
      <c r="B57" s="12">
        <v>8</v>
      </c>
      <c r="C57" s="89" t="s">
        <v>45</v>
      </c>
      <c r="D57" s="90"/>
      <c r="E57" s="90"/>
      <c r="F57" s="90"/>
      <c r="G57" s="91"/>
      <c r="H57" s="12" t="s">
        <v>36</v>
      </c>
      <c r="I57" s="12" t="s">
        <v>37</v>
      </c>
      <c r="J57" s="12" t="s">
        <v>37</v>
      </c>
      <c r="K57" s="13" t="s">
        <v>37</v>
      </c>
      <c r="L57" s="13"/>
    </row>
    <row r="58" spans="2:12">
      <c r="B58" s="12">
        <v>9</v>
      </c>
      <c r="C58" s="89" t="s">
        <v>46</v>
      </c>
      <c r="D58" s="90"/>
      <c r="E58" s="90"/>
      <c r="F58" s="90"/>
      <c r="G58" s="91"/>
      <c r="H58" s="12" t="s">
        <v>36</v>
      </c>
      <c r="I58" s="13"/>
      <c r="J58" s="13"/>
      <c r="K58" s="13"/>
      <c r="L58" s="13" t="s">
        <v>37</v>
      </c>
    </row>
    <row r="59" spans="2:12">
      <c r="B59" s="12">
        <v>10</v>
      </c>
      <c r="C59" s="89" t="s">
        <v>47</v>
      </c>
      <c r="D59" s="90"/>
      <c r="E59" s="90"/>
      <c r="F59" s="90"/>
      <c r="G59" s="91"/>
      <c r="H59" s="12" t="s">
        <v>36</v>
      </c>
      <c r="I59" s="13"/>
      <c r="J59" s="13"/>
      <c r="K59" s="13"/>
      <c r="L59" s="13" t="s">
        <v>37</v>
      </c>
    </row>
    <row r="60" spans="2:12" ht="32.25" customHeight="1">
      <c r="B60" s="12">
        <v>11</v>
      </c>
      <c r="C60" s="92" t="s">
        <v>48</v>
      </c>
      <c r="D60" s="93"/>
      <c r="E60" s="93"/>
      <c r="F60" s="93"/>
      <c r="G60" s="94"/>
      <c r="H60" s="12" t="s">
        <v>36</v>
      </c>
      <c r="I60" s="13"/>
      <c r="J60" s="13"/>
      <c r="K60" s="13"/>
      <c r="L60" s="13" t="s">
        <v>37</v>
      </c>
    </row>
    <row r="61" spans="2:12">
      <c r="B61" s="12">
        <v>12</v>
      </c>
      <c r="C61" s="89" t="s">
        <v>49</v>
      </c>
      <c r="D61" s="90"/>
      <c r="E61" s="90"/>
      <c r="F61" s="90"/>
      <c r="G61" s="91"/>
      <c r="H61" s="12" t="s">
        <v>36</v>
      </c>
      <c r="I61" s="12" t="s">
        <v>37</v>
      </c>
      <c r="J61" s="13" t="s">
        <v>37</v>
      </c>
      <c r="K61" s="13" t="s">
        <v>37</v>
      </c>
      <c r="L61" s="13" t="s">
        <v>37</v>
      </c>
    </row>
    <row r="62" spans="2:12">
      <c r="B62" s="12">
        <v>13</v>
      </c>
      <c r="C62" s="89" t="s">
        <v>50</v>
      </c>
      <c r="D62" s="90"/>
      <c r="E62" s="90"/>
      <c r="F62" s="90"/>
      <c r="G62" s="91"/>
      <c r="H62" s="12" t="s">
        <v>36</v>
      </c>
      <c r="I62" s="12" t="s">
        <v>37</v>
      </c>
      <c r="J62" s="13"/>
      <c r="K62" s="13"/>
      <c r="L62" s="13"/>
    </row>
    <row r="63" spans="2:12">
      <c r="B63" s="12">
        <v>14</v>
      </c>
      <c r="C63" s="89" t="s">
        <v>51</v>
      </c>
      <c r="D63" s="90"/>
      <c r="E63" s="90"/>
      <c r="F63" s="90"/>
      <c r="G63" s="91"/>
      <c r="H63" s="12" t="s">
        <v>36</v>
      </c>
      <c r="I63" s="13" t="s">
        <v>37</v>
      </c>
      <c r="J63" s="13" t="s">
        <v>37</v>
      </c>
      <c r="K63" s="13" t="s">
        <v>37</v>
      </c>
      <c r="L63" s="13" t="s">
        <v>37</v>
      </c>
    </row>
    <row r="64" spans="2:12">
      <c r="B64" s="12">
        <v>15</v>
      </c>
      <c r="C64" s="89" t="s">
        <v>52</v>
      </c>
      <c r="D64" s="90"/>
      <c r="E64" s="90"/>
      <c r="F64" s="90"/>
      <c r="G64" s="91"/>
      <c r="H64" s="12" t="s">
        <v>36</v>
      </c>
      <c r="I64" s="12" t="s">
        <v>37</v>
      </c>
      <c r="J64" s="13"/>
      <c r="K64" s="13"/>
      <c r="L64" s="13" t="s">
        <v>37</v>
      </c>
    </row>
    <row r="65" spans="2:12">
      <c r="B65" s="12">
        <v>16</v>
      </c>
      <c r="C65" s="89" t="s">
        <v>53</v>
      </c>
      <c r="D65" s="90"/>
      <c r="E65" s="90"/>
      <c r="F65" s="90"/>
      <c r="G65" s="91"/>
      <c r="H65" s="12" t="s">
        <v>36</v>
      </c>
      <c r="I65" s="13"/>
      <c r="J65" s="13"/>
      <c r="K65" s="13"/>
      <c r="L65" s="13"/>
    </row>
    <row r="66" spans="2:12">
      <c r="B66" s="12">
        <v>17</v>
      </c>
      <c r="C66" s="89" t="s">
        <v>54</v>
      </c>
      <c r="D66" s="90"/>
      <c r="E66" s="90"/>
      <c r="F66" s="90"/>
      <c r="G66" s="91"/>
      <c r="H66" s="12" t="s">
        <v>36</v>
      </c>
      <c r="I66" s="12" t="s">
        <v>37</v>
      </c>
      <c r="J66" s="13"/>
      <c r="K66" s="13"/>
      <c r="L66" s="13"/>
    </row>
    <row r="67" spans="2:12">
      <c r="B67" s="12">
        <v>18</v>
      </c>
      <c r="C67" s="89" t="s">
        <v>55</v>
      </c>
      <c r="D67" s="90"/>
      <c r="E67" s="90"/>
      <c r="F67" s="90"/>
      <c r="G67" s="91"/>
      <c r="H67" s="12" t="s">
        <v>36</v>
      </c>
      <c r="I67" s="12" t="s">
        <v>37</v>
      </c>
      <c r="J67" s="13"/>
      <c r="K67" s="13"/>
      <c r="L67" s="13"/>
    </row>
    <row r="68" spans="2:12">
      <c r="B68" s="12">
        <v>19</v>
      </c>
      <c r="C68" s="89" t="s">
        <v>56</v>
      </c>
      <c r="D68" s="90"/>
      <c r="E68" s="90"/>
      <c r="F68" s="90"/>
      <c r="G68" s="91"/>
      <c r="H68" s="12" t="s">
        <v>36</v>
      </c>
      <c r="I68" s="12" t="s">
        <v>37</v>
      </c>
      <c r="J68" s="13"/>
      <c r="K68" s="13"/>
      <c r="L68" s="13" t="s">
        <v>37</v>
      </c>
    </row>
    <row r="70" spans="2:12">
      <c r="D70" s="22" t="s">
        <v>57</v>
      </c>
      <c r="G70" s="22" t="s">
        <v>58</v>
      </c>
      <c r="K70" s="22" t="s">
        <v>59</v>
      </c>
    </row>
    <row r="72" spans="2:12">
      <c r="C72" s="95"/>
      <c r="D72" s="95"/>
      <c r="E72" s="95"/>
      <c r="F72" s="95"/>
      <c r="G72" s="96" t="s">
        <v>60</v>
      </c>
      <c r="H72" s="96"/>
      <c r="I72" s="96"/>
      <c r="J72" s="96"/>
    </row>
    <row r="73" spans="2:12">
      <c r="C73" s="97" t="s">
        <v>61</v>
      </c>
      <c r="D73" s="97"/>
      <c r="E73" s="98" t="s">
        <v>62</v>
      </c>
      <c r="F73" s="98"/>
      <c r="G73" s="99" t="s">
        <v>63</v>
      </c>
      <c r="H73" s="99"/>
      <c r="I73" s="99"/>
      <c r="J73" s="99"/>
    </row>
  </sheetData>
  <mergeCells count="78">
    <mergeCell ref="C72:D72"/>
    <mergeCell ref="E72:F72"/>
    <mergeCell ref="G72:J72"/>
    <mergeCell ref="C73:D73"/>
    <mergeCell ref="E73:F73"/>
    <mergeCell ref="G73:J73"/>
    <mergeCell ref="C68:G68"/>
    <mergeCell ref="C57:G57"/>
    <mergeCell ref="C58:G58"/>
    <mergeCell ref="C59:G59"/>
    <mergeCell ref="C60:G60"/>
    <mergeCell ref="C61:G61"/>
    <mergeCell ref="C62:G62"/>
    <mergeCell ref="C63:G63"/>
    <mergeCell ref="C64:G64"/>
    <mergeCell ref="C65:G65"/>
    <mergeCell ref="C66:G66"/>
    <mergeCell ref="C67:G67"/>
    <mergeCell ref="C56:G56"/>
    <mergeCell ref="C35:G35"/>
    <mergeCell ref="H35:I35"/>
    <mergeCell ref="C36:G36"/>
    <mergeCell ref="H36:I36"/>
    <mergeCell ref="C49:G49"/>
    <mergeCell ref="C50:G50"/>
    <mergeCell ref="C51:G51"/>
    <mergeCell ref="C52:G52"/>
    <mergeCell ref="C53:G53"/>
    <mergeCell ref="C54:G54"/>
    <mergeCell ref="C55:G55"/>
    <mergeCell ref="C32:G32"/>
    <mergeCell ref="H32:I32"/>
    <mergeCell ref="C33:G33"/>
    <mergeCell ref="H33:I33"/>
    <mergeCell ref="C34:G34"/>
    <mergeCell ref="H34:I34"/>
    <mergeCell ref="C29:G29"/>
    <mergeCell ref="H29:I29"/>
    <mergeCell ref="C30:G30"/>
    <mergeCell ref="H30:I30"/>
    <mergeCell ref="C31:G31"/>
    <mergeCell ref="H31:I31"/>
    <mergeCell ref="C26:G26"/>
    <mergeCell ref="H26:I26"/>
    <mergeCell ref="C27:G27"/>
    <mergeCell ref="H27:I27"/>
    <mergeCell ref="C28:G28"/>
    <mergeCell ref="H28:I28"/>
    <mergeCell ref="C23:G23"/>
    <mergeCell ref="H23:I23"/>
    <mergeCell ref="C24:G24"/>
    <mergeCell ref="H24:I24"/>
    <mergeCell ref="C25:G25"/>
    <mergeCell ref="H25:I25"/>
    <mergeCell ref="C20:G20"/>
    <mergeCell ref="H20:I20"/>
    <mergeCell ref="C21:G21"/>
    <mergeCell ref="H21:I21"/>
    <mergeCell ref="C22:G22"/>
    <mergeCell ref="H22:I22"/>
    <mergeCell ref="C17:G17"/>
    <mergeCell ref="H17:I17"/>
    <mergeCell ref="C18:G18"/>
    <mergeCell ref="H18:I18"/>
    <mergeCell ref="C19:G19"/>
    <mergeCell ref="H19:I19"/>
    <mergeCell ref="C14:G14"/>
    <mergeCell ref="H14:I14"/>
    <mergeCell ref="C15:G15"/>
    <mergeCell ref="H15:I15"/>
    <mergeCell ref="C16:G16"/>
    <mergeCell ref="H16:I16"/>
    <mergeCell ref="A1:B4"/>
    <mergeCell ref="C1:H3"/>
    <mergeCell ref="C4:H4"/>
    <mergeCell ref="C12:G12"/>
    <mergeCell ref="H12:I13"/>
    <mergeCell ref="C13:G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Q36"/>
  <sheetViews>
    <sheetView zoomScale="110" zoomScaleNormal="110" workbookViewId="0">
      <selection activeCell="R10" sqref="R1:R10"/>
    </sheetView>
  </sheetViews>
  <sheetFormatPr defaultColWidth="14.33203125" defaultRowHeight="13.8"/>
  <cols>
    <col min="1" max="1" width="4.109375" style="23" customWidth="1"/>
    <col min="2" max="2" width="5.88671875" style="23" customWidth="1"/>
    <col min="3" max="3" width="6.33203125" style="23" customWidth="1"/>
    <col min="4" max="4" width="23.77734375" style="23" customWidth="1"/>
    <col min="5" max="5" width="6.109375" style="23" customWidth="1"/>
    <col min="6" max="6" width="6.33203125" style="23" customWidth="1"/>
    <col min="7" max="7" width="21.21875" style="23" customWidth="1"/>
    <col min="8" max="8" width="37.44140625" style="23" hidden="1" customWidth="1"/>
    <col min="9" max="11" width="6" style="24" customWidth="1"/>
    <col min="12" max="12" width="15.33203125" style="23" customWidth="1"/>
    <col min="13" max="13" width="9.33203125" style="23" customWidth="1"/>
    <col min="14" max="17" width="5.6640625" style="23" bestFit="1" customWidth="1"/>
    <col min="18" max="16384" width="14.33203125" style="23"/>
  </cols>
  <sheetData>
    <row r="1" spans="1:17" ht="14.25" customHeight="1">
      <c r="A1" s="100"/>
      <c r="B1" s="101"/>
      <c r="C1" s="101"/>
      <c r="D1" s="101"/>
      <c r="E1" s="102" t="s">
        <v>64</v>
      </c>
      <c r="F1" s="102"/>
      <c r="G1" s="102"/>
      <c r="H1" s="102"/>
      <c r="I1" s="102"/>
      <c r="J1" s="102"/>
      <c r="K1" s="102"/>
      <c r="L1" s="102"/>
      <c r="M1" s="102"/>
      <c r="N1" s="102"/>
      <c r="O1" s="102"/>
      <c r="P1" s="102"/>
      <c r="Q1" s="102"/>
    </row>
    <row r="2" spans="1:17" ht="14.25" customHeight="1">
      <c r="A2" s="101"/>
      <c r="B2" s="101"/>
      <c r="C2" s="101"/>
      <c r="D2" s="101"/>
      <c r="E2" s="102"/>
      <c r="F2" s="102"/>
      <c r="G2" s="102"/>
      <c r="H2" s="102"/>
      <c r="I2" s="102"/>
      <c r="J2" s="102"/>
      <c r="K2" s="102"/>
      <c r="L2" s="102"/>
      <c r="M2" s="102"/>
      <c r="N2" s="102"/>
      <c r="O2" s="102"/>
      <c r="P2" s="102"/>
      <c r="Q2" s="102"/>
    </row>
    <row r="3" spans="1:17">
      <c r="C3" s="23" t="s">
        <v>65</v>
      </c>
      <c r="D3" s="23" t="s">
        <v>66</v>
      </c>
      <c r="Q3" s="74" t="s">
        <v>175</v>
      </c>
    </row>
    <row r="4" spans="1:17" ht="14.25" customHeight="1">
      <c r="A4" s="103" t="s">
        <v>33</v>
      </c>
      <c r="B4" s="103" t="s">
        <v>67</v>
      </c>
      <c r="C4" s="104"/>
      <c r="D4" s="103" t="s">
        <v>68</v>
      </c>
      <c r="E4" s="103" t="s">
        <v>69</v>
      </c>
      <c r="F4" s="103"/>
      <c r="G4" s="103" t="s">
        <v>70</v>
      </c>
      <c r="H4" s="103" t="s">
        <v>71</v>
      </c>
      <c r="I4" s="103" t="s">
        <v>72</v>
      </c>
      <c r="J4" s="103" t="s">
        <v>73</v>
      </c>
      <c r="K4" s="103"/>
      <c r="L4" s="103" t="s">
        <v>74</v>
      </c>
      <c r="M4" s="103" t="s">
        <v>75</v>
      </c>
      <c r="N4" s="105" t="s">
        <v>76</v>
      </c>
      <c r="O4" s="106"/>
      <c r="P4" s="106"/>
      <c r="Q4" s="106"/>
    </row>
    <row r="5" spans="1:17" ht="47.25" customHeight="1">
      <c r="A5" s="104"/>
      <c r="B5" s="25" t="s">
        <v>77</v>
      </c>
      <c r="C5" s="25" t="s">
        <v>78</v>
      </c>
      <c r="D5" s="104"/>
      <c r="E5" s="26" t="s">
        <v>77</v>
      </c>
      <c r="F5" s="26" t="s">
        <v>79</v>
      </c>
      <c r="G5" s="104"/>
      <c r="H5" s="103"/>
      <c r="I5" s="103"/>
      <c r="J5" s="25" t="s">
        <v>80</v>
      </c>
      <c r="K5" s="25" t="s">
        <v>81</v>
      </c>
      <c r="L5" s="104"/>
      <c r="M5" s="103"/>
      <c r="N5" s="25">
        <v>1</v>
      </c>
      <c r="O5" s="25">
        <v>2</v>
      </c>
      <c r="P5" s="25">
        <v>3</v>
      </c>
      <c r="Q5" s="25">
        <v>4</v>
      </c>
    </row>
    <row r="6" spans="1:17" ht="15" customHeight="1">
      <c r="A6" s="27">
        <v>1</v>
      </c>
      <c r="B6" s="28" t="s">
        <v>82</v>
      </c>
      <c r="C6" s="28" t="s">
        <v>177</v>
      </c>
      <c r="D6" s="29" t="s">
        <v>83</v>
      </c>
      <c r="E6" s="30">
        <f>F6</f>
        <v>0.1</v>
      </c>
      <c r="F6" s="30">
        <v>0.1</v>
      </c>
      <c r="G6" s="29" t="s">
        <v>84</v>
      </c>
      <c r="H6" s="29"/>
      <c r="I6" s="28" t="s">
        <v>85</v>
      </c>
      <c r="J6" s="28"/>
      <c r="K6" s="28">
        <v>4</v>
      </c>
      <c r="L6" s="28" t="s">
        <v>86</v>
      </c>
      <c r="M6" s="28" t="s">
        <v>87</v>
      </c>
      <c r="N6" s="28">
        <v>2</v>
      </c>
      <c r="O6" s="28">
        <v>3</v>
      </c>
      <c r="P6" s="28">
        <f>K6</f>
        <v>4</v>
      </c>
      <c r="Q6" s="28">
        <v>5</v>
      </c>
    </row>
    <row r="7" spans="1:17" ht="27.6">
      <c r="A7" s="27">
        <v>2</v>
      </c>
      <c r="B7" s="28" t="s">
        <v>88</v>
      </c>
      <c r="C7" s="28" t="s">
        <v>178</v>
      </c>
      <c r="D7" s="29" t="s">
        <v>89</v>
      </c>
      <c r="E7" s="30">
        <f>F7</f>
        <v>0.05</v>
      </c>
      <c r="F7" s="30">
        <v>0.05</v>
      </c>
      <c r="G7" s="29" t="s">
        <v>90</v>
      </c>
      <c r="H7" s="29"/>
      <c r="I7" s="28" t="s">
        <v>85</v>
      </c>
      <c r="J7" s="28"/>
      <c r="K7" s="28">
        <v>3</v>
      </c>
      <c r="L7" s="28" t="s">
        <v>86</v>
      </c>
      <c r="M7" s="28" t="s">
        <v>87</v>
      </c>
      <c r="N7" s="28">
        <v>1</v>
      </c>
      <c r="O7" s="28">
        <v>2</v>
      </c>
      <c r="P7" s="28">
        <f t="shared" ref="P7:P21" si="0">K7</f>
        <v>3</v>
      </c>
      <c r="Q7" s="28">
        <v>3</v>
      </c>
    </row>
    <row r="8" spans="1:17">
      <c r="A8" s="27">
        <v>3</v>
      </c>
      <c r="B8" s="107" t="s">
        <v>91</v>
      </c>
      <c r="C8" s="31" t="s">
        <v>92</v>
      </c>
      <c r="D8" s="109" t="s">
        <v>93</v>
      </c>
      <c r="E8" s="110">
        <f>F8+F9</f>
        <v>0.1</v>
      </c>
      <c r="F8" s="30">
        <v>0.05</v>
      </c>
      <c r="G8" s="32" t="s">
        <v>94</v>
      </c>
      <c r="H8" s="32"/>
      <c r="I8" s="28" t="s">
        <v>95</v>
      </c>
      <c r="J8" s="31"/>
      <c r="K8" s="31">
        <v>3</v>
      </c>
      <c r="L8" s="33" t="s">
        <v>86</v>
      </c>
      <c r="M8" s="31" t="s">
        <v>87</v>
      </c>
      <c r="N8" s="28">
        <v>1</v>
      </c>
      <c r="O8" s="28">
        <v>2</v>
      </c>
      <c r="P8" s="28">
        <f t="shared" si="0"/>
        <v>3</v>
      </c>
      <c r="Q8" s="28">
        <v>3</v>
      </c>
    </row>
    <row r="9" spans="1:17">
      <c r="A9" s="27">
        <v>4</v>
      </c>
      <c r="B9" s="108"/>
      <c r="C9" s="28" t="s">
        <v>96</v>
      </c>
      <c r="D9" s="109"/>
      <c r="E9" s="111"/>
      <c r="F9" s="30">
        <v>0.05</v>
      </c>
      <c r="G9" s="32" t="s">
        <v>97</v>
      </c>
      <c r="H9" s="29"/>
      <c r="I9" s="28" t="s">
        <v>85</v>
      </c>
      <c r="J9" s="28"/>
      <c r="K9" s="28">
        <v>4</v>
      </c>
      <c r="L9" s="33" t="s">
        <v>86</v>
      </c>
      <c r="M9" s="31" t="s">
        <v>87</v>
      </c>
      <c r="N9" s="28">
        <v>2</v>
      </c>
      <c r="O9" s="28">
        <v>3</v>
      </c>
      <c r="P9" s="28">
        <f t="shared" si="0"/>
        <v>4</v>
      </c>
      <c r="Q9" s="28">
        <v>4</v>
      </c>
    </row>
    <row r="10" spans="1:17">
      <c r="A10" s="27">
        <v>5</v>
      </c>
      <c r="B10" s="107" t="s">
        <v>98</v>
      </c>
      <c r="C10" s="27" t="s">
        <v>99</v>
      </c>
      <c r="D10" s="109" t="s">
        <v>100</v>
      </c>
      <c r="E10" s="110">
        <f>F10+F11</f>
        <v>0.15000000000000002</v>
      </c>
      <c r="F10" s="30">
        <v>0.05</v>
      </c>
      <c r="G10" s="29" t="s">
        <v>101</v>
      </c>
      <c r="H10" s="29"/>
      <c r="I10" s="28" t="s">
        <v>95</v>
      </c>
      <c r="J10" s="30"/>
      <c r="K10" s="34">
        <v>3</v>
      </c>
      <c r="L10" s="35" t="s">
        <v>102</v>
      </c>
      <c r="M10" s="27" t="s">
        <v>87</v>
      </c>
      <c r="N10" s="28">
        <v>1</v>
      </c>
      <c r="O10" s="28">
        <v>2</v>
      </c>
      <c r="P10" s="28">
        <f t="shared" si="0"/>
        <v>3</v>
      </c>
      <c r="Q10" s="28">
        <v>3</v>
      </c>
    </row>
    <row r="11" spans="1:17">
      <c r="A11" s="27">
        <v>6</v>
      </c>
      <c r="B11" s="108"/>
      <c r="C11" s="27" t="s">
        <v>103</v>
      </c>
      <c r="D11" s="109"/>
      <c r="E11" s="111"/>
      <c r="F11" s="30">
        <v>0.1</v>
      </c>
      <c r="G11" s="29" t="s">
        <v>104</v>
      </c>
      <c r="H11" s="29"/>
      <c r="I11" s="30" t="s">
        <v>85</v>
      </c>
      <c r="J11" s="30"/>
      <c r="K11" s="34">
        <v>3</v>
      </c>
      <c r="L11" s="35" t="s">
        <v>86</v>
      </c>
      <c r="M11" s="27" t="s">
        <v>87</v>
      </c>
      <c r="N11" s="28">
        <v>1</v>
      </c>
      <c r="O11" s="28">
        <v>2</v>
      </c>
      <c r="P11" s="28">
        <f t="shared" si="0"/>
        <v>3</v>
      </c>
      <c r="Q11" s="28">
        <v>3</v>
      </c>
    </row>
    <row r="12" spans="1:17" s="38" customFormat="1" ht="27.6">
      <c r="A12" s="27">
        <v>7</v>
      </c>
      <c r="B12" s="28" t="s">
        <v>105</v>
      </c>
      <c r="C12" s="28" t="s">
        <v>106</v>
      </c>
      <c r="D12" s="36" t="s">
        <v>107</v>
      </c>
      <c r="E12" s="30">
        <f>F12</f>
        <v>0.1</v>
      </c>
      <c r="F12" s="30">
        <v>0.1</v>
      </c>
      <c r="G12" s="37" t="s">
        <v>108</v>
      </c>
      <c r="H12" s="29"/>
      <c r="I12" s="28" t="s">
        <v>95</v>
      </c>
      <c r="J12" s="28"/>
      <c r="K12" s="28">
        <v>3</v>
      </c>
      <c r="L12" s="35" t="s">
        <v>86</v>
      </c>
      <c r="M12" s="27" t="s">
        <v>87</v>
      </c>
      <c r="N12" s="28">
        <v>1</v>
      </c>
      <c r="O12" s="28">
        <v>2</v>
      </c>
      <c r="P12" s="28">
        <f t="shared" si="0"/>
        <v>3</v>
      </c>
      <c r="Q12" s="28">
        <v>4</v>
      </c>
    </row>
    <row r="13" spans="1:17" s="38" customFormat="1" ht="27.6">
      <c r="A13" s="27">
        <v>8</v>
      </c>
      <c r="B13" s="28" t="s">
        <v>109</v>
      </c>
      <c r="C13" s="28" t="s">
        <v>110</v>
      </c>
      <c r="D13" s="39" t="s">
        <v>35</v>
      </c>
      <c r="E13" s="30">
        <f t="shared" ref="E13:E15" si="1">F13</f>
        <v>0.1</v>
      </c>
      <c r="F13" s="30">
        <v>0.1</v>
      </c>
      <c r="G13" s="40" t="s">
        <v>111</v>
      </c>
      <c r="H13" s="29"/>
      <c r="I13" s="28" t="s">
        <v>16</v>
      </c>
      <c r="J13" s="28"/>
      <c r="K13" s="28">
        <v>3</v>
      </c>
      <c r="L13" s="35" t="s">
        <v>86</v>
      </c>
      <c r="M13" s="27" t="s">
        <v>87</v>
      </c>
      <c r="N13" s="28">
        <v>1</v>
      </c>
      <c r="O13" s="28">
        <v>2</v>
      </c>
      <c r="P13" s="28">
        <f t="shared" si="0"/>
        <v>3</v>
      </c>
      <c r="Q13" s="28">
        <v>4</v>
      </c>
    </row>
    <row r="14" spans="1:17" s="38" customFormat="1" ht="15" customHeight="1">
      <c r="A14" s="27">
        <v>9</v>
      </c>
      <c r="B14" s="28" t="s">
        <v>112</v>
      </c>
      <c r="C14" s="28" t="s">
        <v>113</v>
      </c>
      <c r="D14" s="41" t="s">
        <v>40</v>
      </c>
      <c r="E14" s="30">
        <f t="shared" si="1"/>
        <v>0.2</v>
      </c>
      <c r="F14" s="30">
        <v>0.2</v>
      </c>
      <c r="G14" s="40" t="s">
        <v>114</v>
      </c>
      <c r="H14" s="29"/>
      <c r="I14" s="28" t="s">
        <v>85</v>
      </c>
      <c r="J14" s="28"/>
      <c r="K14" s="28">
        <v>4</v>
      </c>
      <c r="L14" s="35" t="s">
        <v>86</v>
      </c>
      <c r="M14" s="27" t="s">
        <v>87</v>
      </c>
      <c r="N14" s="28">
        <v>2</v>
      </c>
      <c r="O14" s="28">
        <v>3</v>
      </c>
      <c r="P14" s="28">
        <f t="shared" si="0"/>
        <v>4</v>
      </c>
      <c r="Q14" s="28">
        <v>5</v>
      </c>
    </row>
    <row r="15" spans="1:17" s="38" customFormat="1" ht="27.6">
      <c r="A15" s="27">
        <v>10</v>
      </c>
      <c r="B15" s="28" t="s">
        <v>115</v>
      </c>
      <c r="C15" s="28" t="s">
        <v>116</v>
      </c>
      <c r="D15" s="41" t="s">
        <v>41</v>
      </c>
      <c r="E15" s="30">
        <f t="shared" si="1"/>
        <v>0.1</v>
      </c>
      <c r="F15" s="30">
        <v>0.1</v>
      </c>
      <c r="G15" s="42" t="s">
        <v>117</v>
      </c>
      <c r="H15" s="29"/>
      <c r="I15" s="28" t="s">
        <v>16</v>
      </c>
      <c r="J15" s="28"/>
      <c r="K15" s="28">
        <v>4</v>
      </c>
      <c r="L15" s="35" t="s">
        <v>86</v>
      </c>
      <c r="M15" s="27" t="s">
        <v>87</v>
      </c>
      <c r="N15" s="28">
        <v>2</v>
      </c>
      <c r="O15" s="28">
        <v>3</v>
      </c>
      <c r="P15" s="28">
        <f t="shared" si="0"/>
        <v>4</v>
      </c>
      <c r="Q15" s="28">
        <v>5</v>
      </c>
    </row>
    <row r="16" spans="1:17" s="38" customFormat="1">
      <c r="A16" s="27">
        <v>11</v>
      </c>
      <c r="B16" s="107" t="s">
        <v>118</v>
      </c>
      <c r="C16" s="28" t="s">
        <v>119</v>
      </c>
      <c r="D16" s="114" t="s">
        <v>120</v>
      </c>
      <c r="E16" s="116">
        <v>0.1</v>
      </c>
      <c r="F16" s="43">
        <f>E16/6</f>
        <v>1.6666666666666666E-2</v>
      </c>
      <c r="G16" s="42" t="s">
        <v>121</v>
      </c>
      <c r="H16" s="29"/>
      <c r="I16" s="28" t="s">
        <v>16</v>
      </c>
      <c r="J16" s="28"/>
      <c r="K16" s="28">
        <v>2</v>
      </c>
      <c r="L16" s="35" t="s">
        <v>86</v>
      </c>
      <c r="M16" s="27" t="s">
        <v>87</v>
      </c>
      <c r="N16" s="28">
        <v>1</v>
      </c>
      <c r="O16" s="28">
        <v>1</v>
      </c>
      <c r="P16" s="28">
        <f t="shared" si="0"/>
        <v>2</v>
      </c>
      <c r="Q16" s="28">
        <v>3</v>
      </c>
    </row>
    <row r="17" spans="1:17" s="38" customFormat="1">
      <c r="A17" s="27">
        <v>12</v>
      </c>
      <c r="B17" s="113"/>
      <c r="C17" s="28" t="s">
        <v>122</v>
      </c>
      <c r="D17" s="115"/>
      <c r="E17" s="117"/>
      <c r="F17" s="43">
        <f>F16</f>
        <v>1.6666666666666666E-2</v>
      </c>
      <c r="G17" s="42" t="s">
        <v>123</v>
      </c>
      <c r="H17" s="29"/>
      <c r="I17" s="28" t="s">
        <v>16</v>
      </c>
      <c r="J17" s="28"/>
      <c r="K17" s="28">
        <v>2</v>
      </c>
      <c r="L17" s="35" t="s">
        <v>86</v>
      </c>
      <c r="M17" s="27" t="s">
        <v>87</v>
      </c>
      <c r="N17" s="28">
        <v>1</v>
      </c>
      <c r="O17" s="28">
        <v>1</v>
      </c>
      <c r="P17" s="28">
        <f t="shared" si="0"/>
        <v>2</v>
      </c>
      <c r="Q17" s="28">
        <v>3</v>
      </c>
    </row>
    <row r="18" spans="1:17" s="38" customFormat="1">
      <c r="A18" s="27">
        <v>13</v>
      </c>
      <c r="B18" s="113"/>
      <c r="C18" s="28" t="s">
        <v>124</v>
      </c>
      <c r="D18" s="115"/>
      <c r="E18" s="117"/>
      <c r="F18" s="43">
        <f>F17</f>
        <v>1.6666666666666666E-2</v>
      </c>
      <c r="G18" s="42" t="s">
        <v>125</v>
      </c>
      <c r="H18" s="29"/>
      <c r="I18" s="28" t="s">
        <v>16</v>
      </c>
      <c r="J18" s="28"/>
      <c r="K18" s="28">
        <v>2</v>
      </c>
      <c r="L18" s="35" t="s">
        <v>86</v>
      </c>
      <c r="M18" s="27" t="s">
        <v>87</v>
      </c>
      <c r="N18" s="28">
        <v>1</v>
      </c>
      <c r="O18" s="28">
        <v>1</v>
      </c>
      <c r="P18" s="28">
        <f t="shared" si="0"/>
        <v>2</v>
      </c>
      <c r="Q18" s="28">
        <v>3</v>
      </c>
    </row>
    <row r="19" spans="1:17" s="38" customFormat="1">
      <c r="A19" s="27">
        <v>14</v>
      </c>
      <c r="B19" s="113"/>
      <c r="C19" s="28" t="s">
        <v>126</v>
      </c>
      <c r="D19" s="115"/>
      <c r="E19" s="117"/>
      <c r="F19" s="43">
        <f>F18</f>
        <v>1.6666666666666666E-2</v>
      </c>
      <c r="G19" s="42" t="s">
        <v>127</v>
      </c>
      <c r="H19" s="29"/>
      <c r="I19" s="28" t="s">
        <v>16</v>
      </c>
      <c r="J19" s="28"/>
      <c r="K19" s="28">
        <v>2</v>
      </c>
      <c r="L19" s="35" t="s">
        <v>86</v>
      </c>
      <c r="M19" s="27" t="s">
        <v>87</v>
      </c>
      <c r="N19" s="28">
        <v>1</v>
      </c>
      <c r="O19" s="28">
        <v>1</v>
      </c>
      <c r="P19" s="28">
        <f t="shared" si="0"/>
        <v>2</v>
      </c>
      <c r="Q19" s="28">
        <v>3</v>
      </c>
    </row>
    <row r="20" spans="1:17" s="38" customFormat="1">
      <c r="A20" s="27">
        <v>15</v>
      </c>
      <c r="B20" s="113"/>
      <c r="C20" s="28" t="s">
        <v>128</v>
      </c>
      <c r="D20" s="115"/>
      <c r="E20" s="117"/>
      <c r="F20" s="43">
        <f>F19</f>
        <v>1.6666666666666666E-2</v>
      </c>
      <c r="G20" s="42" t="s">
        <v>129</v>
      </c>
      <c r="H20" s="29"/>
      <c r="I20" s="28" t="s">
        <v>16</v>
      </c>
      <c r="J20" s="28"/>
      <c r="K20" s="28">
        <v>2</v>
      </c>
      <c r="L20" s="35" t="s">
        <v>86</v>
      </c>
      <c r="M20" s="27" t="s">
        <v>87</v>
      </c>
      <c r="N20" s="28">
        <v>1</v>
      </c>
      <c r="O20" s="28">
        <v>1</v>
      </c>
      <c r="P20" s="28">
        <f t="shared" si="0"/>
        <v>2</v>
      </c>
      <c r="Q20" s="28">
        <v>3</v>
      </c>
    </row>
    <row r="21" spans="1:17" s="38" customFormat="1">
      <c r="A21" s="27">
        <v>16</v>
      </c>
      <c r="B21" s="113"/>
      <c r="C21" s="28" t="s">
        <v>130</v>
      </c>
      <c r="D21" s="115"/>
      <c r="E21" s="117"/>
      <c r="F21" s="43">
        <f>F20</f>
        <v>1.6666666666666666E-2</v>
      </c>
      <c r="G21" s="42" t="s">
        <v>131</v>
      </c>
      <c r="H21" s="29"/>
      <c r="I21" s="28" t="s">
        <v>95</v>
      </c>
      <c r="J21" s="28"/>
      <c r="K21" s="28">
        <v>2</v>
      </c>
      <c r="L21" s="35" t="s">
        <v>86</v>
      </c>
      <c r="M21" s="27" t="s">
        <v>87</v>
      </c>
      <c r="N21" s="28">
        <v>1</v>
      </c>
      <c r="O21" s="28">
        <v>1</v>
      </c>
      <c r="P21" s="28">
        <f t="shared" si="0"/>
        <v>2</v>
      </c>
      <c r="Q21" s="28">
        <v>3</v>
      </c>
    </row>
    <row r="22" spans="1:17">
      <c r="A22" s="112" t="s">
        <v>132</v>
      </c>
      <c r="B22" s="101"/>
      <c r="C22" s="101"/>
      <c r="D22" s="101"/>
      <c r="E22" s="44">
        <f>SUM(E6:E18)</f>
        <v>1</v>
      </c>
      <c r="F22" s="45"/>
      <c r="G22" s="46"/>
      <c r="H22" s="46"/>
      <c r="I22" s="47"/>
      <c r="J22" s="47"/>
      <c r="K22" s="47"/>
      <c r="L22" s="48"/>
      <c r="M22" s="46"/>
      <c r="N22" s="46"/>
      <c r="O22" s="46"/>
      <c r="P22" s="46"/>
      <c r="Q22" s="46"/>
    </row>
    <row r="23" spans="1:17">
      <c r="A23" s="49"/>
      <c r="B23" s="49"/>
      <c r="C23" s="49"/>
      <c r="D23" s="49"/>
      <c r="E23" s="49"/>
      <c r="F23" s="49"/>
    </row>
    <row r="24" spans="1:17">
      <c r="A24" s="49"/>
      <c r="B24" s="49"/>
      <c r="C24" s="49"/>
      <c r="D24" s="49"/>
      <c r="E24" s="49"/>
      <c r="F24" s="49"/>
    </row>
    <row r="25" spans="1:17">
      <c r="D25" s="50"/>
      <c r="E25" s="50"/>
      <c r="F25" s="50"/>
    </row>
    <row r="26" spans="1:17" ht="14.4">
      <c r="D26" s="50"/>
      <c r="E26" s="50"/>
      <c r="F26" s="50"/>
      <c r="L26" s="51" t="s">
        <v>133</v>
      </c>
      <c r="M26" s="51"/>
    </row>
    <row r="27" spans="1:17">
      <c r="B27" s="49"/>
      <c r="C27" s="49"/>
      <c r="D27" s="50"/>
      <c r="E27" s="50"/>
      <c r="F27" s="50"/>
      <c r="G27" s="49"/>
      <c r="H27" s="49"/>
      <c r="I27" s="49"/>
      <c r="J27" s="49"/>
      <c r="K27" s="49"/>
      <c r="L27" s="49"/>
      <c r="M27" s="49"/>
    </row>
    <row r="28" spans="1:17">
      <c r="B28" s="49"/>
      <c r="C28" s="49"/>
      <c r="D28" s="50"/>
      <c r="E28" s="50"/>
      <c r="F28" s="50"/>
      <c r="G28" s="49"/>
      <c r="H28" s="49"/>
      <c r="I28" s="49"/>
      <c r="J28" s="49"/>
      <c r="K28" s="49"/>
      <c r="L28" s="49"/>
      <c r="M28" s="49"/>
      <c r="N28" s="49"/>
      <c r="O28" s="49"/>
      <c r="P28" s="49"/>
      <c r="Q28" s="49"/>
    </row>
    <row r="29" spans="1:17">
      <c r="B29" s="49"/>
      <c r="C29" s="49"/>
      <c r="D29" s="50"/>
      <c r="E29" s="50"/>
      <c r="F29" s="50"/>
      <c r="G29" s="49"/>
      <c r="H29" s="49"/>
      <c r="I29" s="49"/>
      <c r="J29" s="49"/>
      <c r="K29" s="49"/>
      <c r="L29" s="49"/>
      <c r="M29" s="49"/>
      <c r="N29" s="49"/>
      <c r="O29" s="49"/>
      <c r="P29" s="49"/>
      <c r="Q29" s="49"/>
    </row>
    <row r="30" spans="1:17">
      <c r="B30" s="49"/>
      <c r="C30" s="49"/>
      <c r="D30" s="49"/>
      <c r="E30" s="49"/>
      <c r="F30" s="49"/>
      <c r="G30" s="49"/>
      <c r="H30" s="49"/>
      <c r="I30" s="49"/>
      <c r="J30" s="49"/>
      <c r="K30" s="49"/>
      <c r="L30" s="49"/>
      <c r="M30" s="49"/>
      <c r="N30" s="49"/>
      <c r="O30" s="49"/>
      <c r="P30" s="49"/>
      <c r="Q30" s="49"/>
    </row>
    <row r="31" spans="1:17">
      <c r="B31" s="49"/>
      <c r="C31" s="49"/>
      <c r="D31" s="49"/>
      <c r="E31" s="49"/>
      <c r="F31" s="49"/>
      <c r="G31" s="49"/>
      <c r="H31" s="49"/>
      <c r="I31" s="49"/>
      <c r="J31" s="49"/>
      <c r="K31" s="49"/>
      <c r="L31" s="49"/>
      <c r="M31" s="49"/>
      <c r="N31" s="49"/>
      <c r="O31" s="49"/>
      <c r="P31" s="49"/>
      <c r="Q31" s="49"/>
    </row>
    <row r="32" spans="1:17">
      <c r="B32" s="49"/>
      <c r="C32" s="49"/>
      <c r="D32" s="49"/>
      <c r="E32" s="49"/>
      <c r="F32" s="49"/>
      <c r="G32" s="49"/>
      <c r="H32" s="49"/>
      <c r="I32" s="49"/>
      <c r="J32" s="49"/>
      <c r="K32" s="49"/>
      <c r="L32" s="49"/>
      <c r="M32" s="49"/>
      <c r="N32" s="49"/>
      <c r="O32" s="49"/>
      <c r="P32" s="49"/>
      <c r="Q32" s="49"/>
    </row>
    <row r="33" spans="2:17">
      <c r="B33" s="49"/>
      <c r="C33" s="49"/>
      <c r="D33" s="49"/>
      <c r="E33" s="49"/>
      <c r="F33" s="49"/>
      <c r="G33" s="49"/>
      <c r="H33" s="49"/>
      <c r="I33" s="49"/>
      <c r="J33" s="49"/>
      <c r="K33" s="49"/>
      <c r="L33" s="49"/>
      <c r="M33" s="49"/>
      <c r="N33" s="49"/>
      <c r="O33" s="49"/>
      <c r="P33" s="49"/>
      <c r="Q33" s="49"/>
    </row>
    <row r="34" spans="2:17">
      <c r="B34" s="49"/>
      <c r="C34" s="49"/>
      <c r="D34" s="49"/>
      <c r="E34" s="49"/>
      <c r="F34" s="49"/>
      <c r="G34" s="49"/>
      <c r="H34" s="49"/>
      <c r="I34" s="49"/>
      <c r="J34" s="49"/>
      <c r="K34" s="49"/>
      <c r="L34" s="49"/>
      <c r="M34" s="49"/>
    </row>
    <row r="35" spans="2:17">
      <c r="L35" s="24"/>
      <c r="M35" s="24"/>
    </row>
    <row r="36" spans="2:17">
      <c r="L36" s="24"/>
      <c r="M36" s="24"/>
    </row>
  </sheetData>
  <autoFilter ref="A5:W22"/>
  <mergeCells count="23">
    <mergeCell ref="B8:B9"/>
    <mergeCell ref="D8:D9"/>
    <mergeCell ref="E8:E9"/>
    <mergeCell ref="A22:D22"/>
    <mergeCell ref="B10:B11"/>
    <mergeCell ref="D10:D11"/>
    <mergeCell ref="E10:E11"/>
    <mergeCell ref="B16:B21"/>
    <mergeCell ref="D16:D21"/>
    <mergeCell ref="E16:E21"/>
    <mergeCell ref="A1:D2"/>
    <mergeCell ref="E1:Q2"/>
    <mergeCell ref="A4:A5"/>
    <mergeCell ref="B4:C4"/>
    <mergeCell ref="D4:D5"/>
    <mergeCell ref="E4:F4"/>
    <mergeCell ref="G4:G5"/>
    <mergeCell ref="H4:H5"/>
    <mergeCell ref="I4:I5"/>
    <mergeCell ref="J4:K4"/>
    <mergeCell ref="L4:L5"/>
    <mergeCell ref="M4:M5"/>
    <mergeCell ref="N4:Q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U34"/>
  <sheetViews>
    <sheetView zoomScale="110" zoomScaleNormal="110" workbookViewId="0">
      <selection sqref="A1:D2"/>
    </sheetView>
  </sheetViews>
  <sheetFormatPr defaultColWidth="14.33203125" defaultRowHeight="13.8"/>
  <cols>
    <col min="1" max="1" width="4.109375" style="23" customWidth="1"/>
    <col min="2" max="2" width="6.88671875" style="23" customWidth="1"/>
    <col min="3" max="3" width="7.21875" style="23" customWidth="1"/>
    <col min="4" max="4" width="21.88671875" style="23" customWidth="1"/>
    <col min="5" max="5" width="7.88671875" style="23" customWidth="1"/>
    <col min="6" max="6" width="6.33203125" style="23" customWidth="1"/>
    <col min="7" max="7" width="19.88671875" style="23" customWidth="1"/>
    <col min="8" max="8" width="37.44140625" style="23" hidden="1" customWidth="1"/>
    <col min="9" max="11" width="6" style="24" customWidth="1"/>
    <col min="12" max="12" width="11.44140625" style="23" customWidth="1"/>
    <col min="13" max="13" width="9.33203125" style="23" customWidth="1"/>
    <col min="14" max="14" width="5" style="23" customWidth="1"/>
    <col min="15" max="15" width="6.88671875" style="23" customWidth="1"/>
    <col min="16" max="16" width="7.6640625" style="23" customWidth="1"/>
    <col min="17" max="21" width="5.6640625" style="23" bestFit="1" customWidth="1"/>
    <col min="22" max="16384" width="14.33203125" style="23"/>
  </cols>
  <sheetData>
    <row r="1" spans="1:21" ht="14.25" customHeight="1">
      <c r="A1" s="100"/>
      <c r="B1" s="101"/>
      <c r="C1" s="101"/>
      <c r="D1" s="101"/>
      <c r="E1" s="102" t="s">
        <v>64</v>
      </c>
      <c r="F1" s="102"/>
      <c r="G1" s="102"/>
      <c r="H1" s="102"/>
      <c r="I1" s="102"/>
      <c r="J1" s="102"/>
      <c r="K1" s="102"/>
      <c r="L1" s="102"/>
      <c r="M1" s="102"/>
      <c r="N1" s="102"/>
      <c r="O1" s="102"/>
      <c r="P1" s="102"/>
      <c r="Q1" s="102"/>
      <c r="R1" s="102"/>
      <c r="S1" s="102"/>
      <c r="T1" s="102"/>
      <c r="U1" s="102"/>
    </row>
    <row r="2" spans="1:21" ht="14.25" customHeight="1">
      <c r="A2" s="101"/>
      <c r="B2" s="101"/>
      <c r="C2" s="101"/>
      <c r="D2" s="101"/>
      <c r="E2" s="102"/>
      <c r="F2" s="102"/>
      <c r="G2" s="102"/>
      <c r="H2" s="102"/>
      <c r="I2" s="102"/>
      <c r="J2" s="102"/>
      <c r="K2" s="102"/>
      <c r="L2" s="102"/>
      <c r="M2" s="102"/>
      <c r="N2" s="102"/>
      <c r="O2" s="102"/>
      <c r="P2" s="102"/>
      <c r="Q2" s="102"/>
      <c r="R2" s="102"/>
      <c r="S2" s="102"/>
      <c r="T2" s="102"/>
      <c r="U2" s="102"/>
    </row>
    <row r="3" spans="1:21">
      <c r="C3" s="23" t="s">
        <v>65</v>
      </c>
      <c r="D3" s="23" t="s">
        <v>18</v>
      </c>
      <c r="U3" s="74" t="s">
        <v>175</v>
      </c>
    </row>
    <row r="4" spans="1:21" ht="14.25" customHeight="1">
      <c r="A4" s="103" t="s">
        <v>33</v>
      </c>
      <c r="B4" s="103" t="s">
        <v>67</v>
      </c>
      <c r="C4" s="104"/>
      <c r="D4" s="103" t="s">
        <v>68</v>
      </c>
      <c r="E4" s="103" t="s">
        <v>69</v>
      </c>
      <c r="F4" s="103"/>
      <c r="G4" s="103" t="s">
        <v>70</v>
      </c>
      <c r="H4" s="103" t="s">
        <v>71</v>
      </c>
      <c r="I4" s="103" t="s">
        <v>72</v>
      </c>
      <c r="J4" s="103" t="s">
        <v>73</v>
      </c>
      <c r="K4" s="103"/>
      <c r="L4" s="103" t="s">
        <v>74</v>
      </c>
      <c r="M4" s="103" t="s">
        <v>75</v>
      </c>
      <c r="N4" s="118" t="s">
        <v>134</v>
      </c>
      <c r="O4" s="119"/>
      <c r="P4" s="120"/>
      <c r="Q4" s="121" t="s">
        <v>76</v>
      </c>
      <c r="R4" s="122"/>
      <c r="S4" s="122"/>
      <c r="T4" s="122"/>
      <c r="U4" s="122"/>
    </row>
    <row r="5" spans="1:21" ht="47.25" customHeight="1">
      <c r="A5" s="104"/>
      <c r="B5" s="25" t="s">
        <v>77</v>
      </c>
      <c r="C5" s="25" t="s">
        <v>78</v>
      </c>
      <c r="D5" s="104"/>
      <c r="E5" s="26" t="s">
        <v>77</v>
      </c>
      <c r="F5" s="26" t="s">
        <v>79</v>
      </c>
      <c r="G5" s="104"/>
      <c r="H5" s="103"/>
      <c r="I5" s="103"/>
      <c r="J5" s="25" t="s">
        <v>80</v>
      </c>
      <c r="K5" s="25" t="s">
        <v>81</v>
      </c>
      <c r="L5" s="104"/>
      <c r="M5" s="103"/>
      <c r="N5" s="25" t="s">
        <v>135</v>
      </c>
      <c r="O5" s="25" t="s">
        <v>136</v>
      </c>
      <c r="P5" s="25" t="s">
        <v>137</v>
      </c>
      <c r="Q5" s="25">
        <v>1</v>
      </c>
      <c r="R5" s="25">
        <v>2</v>
      </c>
      <c r="S5" s="25">
        <v>3</v>
      </c>
      <c r="T5" s="25">
        <v>4</v>
      </c>
      <c r="U5" s="25">
        <v>5</v>
      </c>
    </row>
    <row r="6" spans="1:21" ht="27.6">
      <c r="A6" s="27">
        <v>1</v>
      </c>
      <c r="B6" s="28" t="s">
        <v>82</v>
      </c>
      <c r="C6" s="28" t="s">
        <v>138</v>
      </c>
      <c r="D6" s="29" t="s">
        <v>83</v>
      </c>
      <c r="E6" s="30">
        <v>0.1</v>
      </c>
      <c r="F6" s="30">
        <f>10%/E6</f>
        <v>1</v>
      </c>
      <c r="G6" s="29" t="s">
        <v>139</v>
      </c>
      <c r="H6" s="29"/>
      <c r="I6" s="28" t="s">
        <v>95</v>
      </c>
      <c r="J6" s="28"/>
      <c r="K6" s="28">
        <v>2</v>
      </c>
      <c r="L6" s="28" t="s">
        <v>102</v>
      </c>
      <c r="M6" s="28" t="s">
        <v>140</v>
      </c>
      <c r="N6" s="28">
        <v>2</v>
      </c>
      <c r="O6" s="52">
        <f>N6/K6</f>
        <v>1</v>
      </c>
      <c r="P6" s="52">
        <f>O6*F6*E6</f>
        <v>0.1</v>
      </c>
      <c r="Q6" s="28"/>
      <c r="R6" s="28">
        <v>1</v>
      </c>
      <c r="S6" s="28">
        <f>K6</f>
        <v>2</v>
      </c>
      <c r="T6" s="53">
        <v>3</v>
      </c>
      <c r="U6" s="53">
        <v>4</v>
      </c>
    </row>
    <row r="7" spans="1:21" ht="27.6">
      <c r="A7" s="27">
        <v>2</v>
      </c>
      <c r="B7" s="28" t="s">
        <v>91</v>
      </c>
      <c r="C7" s="28" t="s">
        <v>96</v>
      </c>
      <c r="D7" s="29" t="s">
        <v>93</v>
      </c>
      <c r="E7" s="30">
        <v>0.1</v>
      </c>
      <c r="F7" s="30">
        <f>10%/E7</f>
        <v>1</v>
      </c>
      <c r="G7" s="29" t="s">
        <v>111</v>
      </c>
      <c r="H7" s="29"/>
      <c r="I7" s="28" t="s">
        <v>85</v>
      </c>
      <c r="J7" s="28"/>
      <c r="K7" s="28">
        <v>1</v>
      </c>
      <c r="L7" s="28" t="s">
        <v>102</v>
      </c>
      <c r="M7" s="28" t="s">
        <v>87</v>
      </c>
      <c r="N7" s="28">
        <v>1</v>
      </c>
      <c r="O7" s="52">
        <f t="shared" ref="O7:O19" si="0">N7/K7</f>
        <v>1</v>
      </c>
      <c r="P7" s="30">
        <f>O7*F7*E7</f>
        <v>0.1</v>
      </c>
      <c r="Q7" s="28"/>
      <c r="R7" s="28"/>
      <c r="S7" s="28">
        <f t="shared" ref="S7:S19" si="1">K7</f>
        <v>1</v>
      </c>
      <c r="T7" s="28">
        <v>2</v>
      </c>
      <c r="U7" s="28">
        <v>3</v>
      </c>
    </row>
    <row r="8" spans="1:21" ht="27.6">
      <c r="A8" s="27">
        <v>3</v>
      </c>
      <c r="B8" s="28" t="s">
        <v>141</v>
      </c>
      <c r="C8" s="28" t="s">
        <v>142</v>
      </c>
      <c r="D8" s="29" t="s">
        <v>143</v>
      </c>
      <c r="E8" s="30">
        <v>0.05</v>
      </c>
      <c r="F8" s="30">
        <f>5%/E8</f>
        <v>1</v>
      </c>
      <c r="G8" s="29" t="s">
        <v>127</v>
      </c>
      <c r="H8" s="29"/>
      <c r="I8" s="28" t="s">
        <v>85</v>
      </c>
      <c r="J8" s="28"/>
      <c r="K8" s="28">
        <v>2</v>
      </c>
      <c r="L8" s="28" t="s">
        <v>86</v>
      </c>
      <c r="M8" s="28" t="s">
        <v>87</v>
      </c>
      <c r="N8" s="28">
        <v>3</v>
      </c>
      <c r="O8" s="52">
        <f t="shared" si="0"/>
        <v>1.5</v>
      </c>
      <c r="P8" s="43">
        <f>O8*F8*E8</f>
        <v>7.5000000000000011E-2</v>
      </c>
      <c r="Q8" s="28"/>
      <c r="R8" s="28">
        <v>1</v>
      </c>
      <c r="S8" s="28">
        <f t="shared" si="1"/>
        <v>2</v>
      </c>
      <c r="T8" s="53">
        <v>3</v>
      </c>
      <c r="U8" s="53">
        <v>4</v>
      </c>
    </row>
    <row r="9" spans="1:21" s="38" customFormat="1">
      <c r="A9" s="27">
        <v>4</v>
      </c>
      <c r="B9" s="28" t="s">
        <v>105</v>
      </c>
      <c r="C9" s="28" t="s">
        <v>144</v>
      </c>
      <c r="D9" s="54" t="s">
        <v>35</v>
      </c>
      <c r="E9" s="55">
        <v>0.1</v>
      </c>
      <c r="F9" s="30">
        <f>10%/E9</f>
        <v>1</v>
      </c>
      <c r="G9" s="40" t="s">
        <v>145</v>
      </c>
      <c r="H9" s="29"/>
      <c r="I9" s="28" t="s">
        <v>85</v>
      </c>
      <c r="J9" s="28"/>
      <c r="K9" s="28">
        <v>3</v>
      </c>
      <c r="L9" s="28" t="s">
        <v>86</v>
      </c>
      <c r="M9" s="28" t="s">
        <v>87</v>
      </c>
      <c r="N9" s="28">
        <v>3</v>
      </c>
      <c r="O9" s="52">
        <f t="shared" si="0"/>
        <v>1</v>
      </c>
      <c r="P9" s="30">
        <f>O9*F9*E9</f>
        <v>0.1</v>
      </c>
      <c r="Q9" s="53">
        <v>1</v>
      </c>
      <c r="R9" s="53">
        <v>2</v>
      </c>
      <c r="S9" s="28">
        <f t="shared" si="1"/>
        <v>3</v>
      </c>
      <c r="T9" s="53">
        <v>4</v>
      </c>
      <c r="U9" s="53">
        <v>5</v>
      </c>
    </row>
    <row r="10" spans="1:21" s="38" customFormat="1">
      <c r="A10" s="27">
        <v>5</v>
      </c>
      <c r="B10" s="107" t="s">
        <v>109</v>
      </c>
      <c r="C10" s="28" t="s">
        <v>146</v>
      </c>
      <c r="D10" s="123" t="s">
        <v>39</v>
      </c>
      <c r="E10" s="124">
        <v>0.2</v>
      </c>
      <c r="F10" s="30">
        <f>5%/E10</f>
        <v>0.25</v>
      </c>
      <c r="G10" s="40" t="s">
        <v>84</v>
      </c>
      <c r="H10" s="29"/>
      <c r="I10" s="28" t="s">
        <v>95</v>
      </c>
      <c r="J10" s="28"/>
      <c r="K10" s="28">
        <v>2</v>
      </c>
      <c r="L10" s="28" t="s">
        <v>86</v>
      </c>
      <c r="M10" s="28" t="s">
        <v>87</v>
      </c>
      <c r="N10" s="28">
        <v>1</v>
      </c>
      <c r="O10" s="52">
        <f t="shared" si="0"/>
        <v>0.5</v>
      </c>
      <c r="P10" s="30">
        <f>O10*F10*E10</f>
        <v>2.5000000000000001E-2</v>
      </c>
      <c r="Q10" s="53"/>
      <c r="R10" s="53">
        <v>1</v>
      </c>
      <c r="S10" s="28">
        <f t="shared" si="1"/>
        <v>2</v>
      </c>
      <c r="T10" s="53">
        <v>3</v>
      </c>
      <c r="U10" s="53">
        <v>4</v>
      </c>
    </row>
    <row r="11" spans="1:21" s="38" customFormat="1">
      <c r="A11" s="27">
        <v>6</v>
      </c>
      <c r="B11" s="108"/>
      <c r="C11" s="28" t="s">
        <v>147</v>
      </c>
      <c r="D11" s="123"/>
      <c r="E11" s="125"/>
      <c r="F11" s="30">
        <f>15%/E10</f>
        <v>0.74999999999999989</v>
      </c>
      <c r="G11" s="40" t="s">
        <v>148</v>
      </c>
      <c r="H11" s="29"/>
      <c r="I11" s="28" t="s">
        <v>85</v>
      </c>
      <c r="J11" s="28"/>
      <c r="K11" s="28">
        <v>3</v>
      </c>
      <c r="L11" s="28" t="s">
        <v>86</v>
      </c>
      <c r="M11" s="28" t="s">
        <v>87</v>
      </c>
      <c r="N11" s="28">
        <v>2</v>
      </c>
      <c r="O11" s="52">
        <f t="shared" si="0"/>
        <v>0.66666666666666663</v>
      </c>
      <c r="P11" s="30">
        <f>O11*F11*E10</f>
        <v>9.9999999999999978E-2</v>
      </c>
      <c r="Q11" s="53">
        <v>1</v>
      </c>
      <c r="R11" s="53">
        <v>2</v>
      </c>
      <c r="S11" s="28">
        <f t="shared" si="1"/>
        <v>3</v>
      </c>
      <c r="T11" s="53">
        <v>4</v>
      </c>
      <c r="U11" s="53">
        <v>5</v>
      </c>
    </row>
    <row r="12" spans="1:21" s="38" customFormat="1">
      <c r="A12" s="27">
        <v>7</v>
      </c>
      <c r="B12" s="107" t="s">
        <v>112</v>
      </c>
      <c r="C12" s="28" t="s">
        <v>113</v>
      </c>
      <c r="D12" s="128" t="s">
        <v>40</v>
      </c>
      <c r="E12" s="129">
        <v>0.35</v>
      </c>
      <c r="F12" s="30">
        <f>5%/E12</f>
        <v>0.14285714285714288</v>
      </c>
      <c r="G12" s="40" t="s">
        <v>114</v>
      </c>
      <c r="H12" s="29"/>
      <c r="I12" s="28" t="s">
        <v>85</v>
      </c>
      <c r="J12" s="28"/>
      <c r="K12" s="28">
        <v>2</v>
      </c>
      <c r="L12" s="28" t="s">
        <v>86</v>
      </c>
      <c r="M12" s="28" t="s">
        <v>87</v>
      </c>
      <c r="N12" s="28">
        <v>1</v>
      </c>
      <c r="O12" s="52">
        <f t="shared" si="0"/>
        <v>0.5</v>
      </c>
      <c r="P12" s="30">
        <f>O12*F12*E12</f>
        <v>2.5000000000000001E-2</v>
      </c>
      <c r="Q12" s="53"/>
      <c r="R12" s="53">
        <v>1</v>
      </c>
      <c r="S12" s="28">
        <f t="shared" si="1"/>
        <v>2</v>
      </c>
      <c r="T12" s="53">
        <v>3</v>
      </c>
      <c r="U12" s="53">
        <v>4</v>
      </c>
    </row>
    <row r="13" spans="1:21" s="38" customFormat="1">
      <c r="A13" s="27">
        <v>8</v>
      </c>
      <c r="B13" s="113"/>
      <c r="C13" s="28" t="s">
        <v>149</v>
      </c>
      <c r="D13" s="128"/>
      <c r="E13" s="130"/>
      <c r="F13" s="30">
        <f>15%/E12</f>
        <v>0.4285714285714286</v>
      </c>
      <c r="G13" s="42" t="s">
        <v>97</v>
      </c>
      <c r="H13" s="29"/>
      <c r="I13" s="28" t="s">
        <v>85</v>
      </c>
      <c r="J13" s="28"/>
      <c r="K13" s="28">
        <v>2</v>
      </c>
      <c r="L13" s="28" t="s">
        <v>86</v>
      </c>
      <c r="M13" s="28" t="s">
        <v>87</v>
      </c>
      <c r="N13" s="28">
        <v>1</v>
      </c>
      <c r="O13" s="52">
        <f t="shared" si="0"/>
        <v>0.5</v>
      </c>
      <c r="P13" s="30">
        <f>O13*F13*E12</f>
        <v>7.4999999999999997E-2</v>
      </c>
      <c r="Q13" s="53"/>
      <c r="R13" s="53">
        <v>1</v>
      </c>
      <c r="S13" s="28">
        <f t="shared" si="1"/>
        <v>2</v>
      </c>
      <c r="T13" s="53">
        <v>3</v>
      </c>
      <c r="U13" s="53">
        <v>4</v>
      </c>
    </row>
    <row r="14" spans="1:21" s="38" customFormat="1">
      <c r="A14" s="27">
        <v>9</v>
      </c>
      <c r="B14" s="108"/>
      <c r="C14" s="28" t="s">
        <v>150</v>
      </c>
      <c r="D14" s="128"/>
      <c r="E14" s="130"/>
      <c r="F14" s="30">
        <f>15%/E12</f>
        <v>0.4285714285714286</v>
      </c>
      <c r="G14" s="40" t="s">
        <v>151</v>
      </c>
      <c r="H14" s="29"/>
      <c r="I14" s="28" t="s">
        <v>16</v>
      </c>
      <c r="J14" s="28"/>
      <c r="K14" s="28">
        <v>2</v>
      </c>
      <c r="L14" s="28" t="s">
        <v>86</v>
      </c>
      <c r="M14" s="28" t="s">
        <v>87</v>
      </c>
      <c r="N14" s="28">
        <v>1</v>
      </c>
      <c r="O14" s="52">
        <f t="shared" si="0"/>
        <v>0.5</v>
      </c>
      <c r="P14" s="30">
        <f>O14*F14*E12</f>
        <v>7.4999999999999997E-2</v>
      </c>
      <c r="Q14" s="53"/>
      <c r="R14" s="53">
        <v>1</v>
      </c>
      <c r="S14" s="28">
        <f t="shared" si="1"/>
        <v>2</v>
      </c>
      <c r="T14" s="53">
        <v>3</v>
      </c>
      <c r="U14" s="53">
        <v>4</v>
      </c>
    </row>
    <row r="15" spans="1:21" s="38" customFormat="1">
      <c r="A15" s="27">
        <v>10</v>
      </c>
      <c r="B15" s="111" t="s">
        <v>118</v>
      </c>
      <c r="C15" s="28" t="s">
        <v>119</v>
      </c>
      <c r="D15" s="128" t="s">
        <v>120</v>
      </c>
      <c r="E15" s="129">
        <v>0.1</v>
      </c>
      <c r="F15" s="43">
        <f>2%/E15</f>
        <v>0.19999999999999998</v>
      </c>
      <c r="G15" s="42" t="s">
        <v>121</v>
      </c>
      <c r="H15" s="29"/>
      <c r="I15" s="28" t="s">
        <v>16</v>
      </c>
      <c r="J15" s="28"/>
      <c r="K15" s="28">
        <v>1</v>
      </c>
      <c r="L15" s="27" t="s">
        <v>86</v>
      </c>
      <c r="M15" s="27" t="s">
        <v>87</v>
      </c>
      <c r="N15" s="27">
        <v>1</v>
      </c>
      <c r="O15" s="52">
        <f t="shared" si="0"/>
        <v>1</v>
      </c>
      <c r="P15" s="56">
        <f>O15*F15*E15</f>
        <v>0.02</v>
      </c>
      <c r="Q15" s="28">
        <v>1</v>
      </c>
      <c r="R15" s="28">
        <v>1</v>
      </c>
      <c r="S15" s="28">
        <f t="shared" si="1"/>
        <v>1</v>
      </c>
      <c r="T15" s="28">
        <v>2</v>
      </c>
      <c r="U15" s="28">
        <v>2</v>
      </c>
    </row>
    <row r="16" spans="1:21" s="38" customFormat="1">
      <c r="A16" s="27">
        <v>11</v>
      </c>
      <c r="B16" s="111"/>
      <c r="C16" s="28" t="s">
        <v>122</v>
      </c>
      <c r="D16" s="128"/>
      <c r="E16" s="129"/>
      <c r="F16" s="43">
        <f>2%/E15</f>
        <v>0.19999999999999998</v>
      </c>
      <c r="G16" s="42" t="s">
        <v>123</v>
      </c>
      <c r="H16" s="29"/>
      <c r="I16" s="28" t="s">
        <v>16</v>
      </c>
      <c r="J16" s="28"/>
      <c r="K16" s="28">
        <v>1</v>
      </c>
      <c r="L16" s="27" t="s">
        <v>86</v>
      </c>
      <c r="M16" s="27" t="s">
        <v>87</v>
      </c>
      <c r="N16" s="27">
        <v>1</v>
      </c>
      <c r="O16" s="52">
        <f t="shared" si="0"/>
        <v>1</v>
      </c>
      <c r="P16" s="56">
        <f>O16*F16*E15</f>
        <v>0.02</v>
      </c>
      <c r="Q16" s="28">
        <v>1</v>
      </c>
      <c r="R16" s="28">
        <v>1</v>
      </c>
      <c r="S16" s="28">
        <f t="shared" si="1"/>
        <v>1</v>
      </c>
      <c r="T16" s="28">
        <v>2</v>
      </c>
      <c r="U16" s="28">
        <v>2</v>
      </c>
    </row>
    <row r="17" spans="1:21" s="38" customFormat="1">
      <c r="A17" s="27">
        <v>12</v>
      </c>
      <c r="B17" s="111"/>
      <c r="C17" s="28" t="s">
        <v>124</v>
      </c>
      <c r="D17" s="128"/>
      <c r="E17" s="129"/>
      <c r="F17" s="43">
        <f>2%/E15</f>
        <v>0.19999999999999998</v>
      </c>
      <c r="G17" s="42" t="s">
        <v>125</v>
      </c>
      <c r="H17" s="29"/>
      <c r="I17" s="28" t="s">
        <v>16</v>
      </c>
      <c r="J17" s="28"/>
      <c r="K17" s="28">
        <v>1</v>
      </c>
      <c r="L17" s="27" t="s">
        <v>86</v>
      </c>
      <c r="M17" s="27" t="s">
        <v>87</v>
      </c>
      <c r="N17" s="27">
        <v>1</v>
      </c>
      <c r="O17" s="52">
        <f t="shared" si="0"/>
        <v>1</v>
      </c>
      <c r="P17" s="56">
        <f>O17*F17*E15</f>
        <v>0.02</v>
      </c>
      <c r="Q17" s="28">
        <v>1</v>
      </c>
      <c r="R17" s="28">
        <v>1</v>
      </c>
      <c r="S17" s="28">
        <f t="shared" si="1"/>
        <v>1</v>
      </c>
      <c r="T17" s="28">
        <v>2</v>
      </c>
      <c r="U17" s="28">
        <v>2</v>
      </c>
    </row>
    <row r="18" spans="1:21" s="38" customFormat="1">
      <c r="A18" s="27">
        <v>13</v>
      </c>
      <c r="B18" s="111"/>
      <c r="C18" s="28" t="s">
        <v>128</v>
      </c>
      <c r="D18" s="128"/>
      <c r="E18" s="129"/>
      <c r="F18" s="43">
        <f>2%/E15</f>
        <v>0.19999999999999998</v>
      </c>
      <c r="G18" s="42" t="s">
        <v>129</v>
      </c>
      <c r="H18" s="29"/>
      <c r="I18" s="28" t="s">
        <v>16</v>
      </c>
      <c r="J18" s="28"/>
      <c r="K18" s="28">
        <v>1</v>
      </c>
      <c r="L18" s="27" t="s">
        <v>86</v>
      </c>
      <c r="M18" s="27" t="s">
        <v>87</v>
      </c>
      <c r="N18" s="27">
        <v>0</v>
      </c>
      <c r="O18" s="52">
        <f t="shared" si="0"/>
        <v>0</v>
      </c>
      <c r="P18" s="56">
        <f>O18*F18*E15</f>
        <v>0</v>
      </c>
      <c r="Q18" s="28">
        <v>1</v>
      </c>
      <c r="R18" s="28">
        <v>1</v>
      </c>
      <c r="S18" s="28">
        <f t="shared" si="1"/>
        <v>1</v>
      </c>
      <c r="T18" s="28">
        <v>2</v>
      </c>
      <c r="U18" s="28">
        <v>2</v>
      </c>
    </row>
    <row r="19" spans="1:21" s="38" customFormat="1">
      <c r="A19" s="27">
        <v>14</v>
      </c>
      <c r="B19" s="111"/>
      <c r="C19" s="28" t="s">
        <v>130</v>
      </c>
      <c r="D19" s="128"/>
      <c r="E19" s="129"/>
      <c r="F19" s="43">
        <f>2%/E15</f>
        <v>0.19999999999999998</v>
      </c>
      <c r="G19" s="42" t="s">
        <v>131</v>
      </c>
      <c r="H19" s="29"/>
      <c r="I19" s="28" t="s">
        <v>95</v>
      </c>
      <c r="J19" s="28"/>
      <c r="K19" s="28">
        <v>1</v>
      </c>
      <c r="L19" s="27" t="s">
        <v>86</v>
      </c>
      <c r="M19" s="27" t="s">
        <v>87</v>
      </c>
      <c r="N19" s="27">
        <v>0</v>
      </c>
      <c r="O19" s="52">
        <f t="shared" si="0"/>
        <v>0</v>
      </c>
      <c r="P19" s="56">
        <f>O19*F19*E15</f>
        <v>0</v>
      </c>
      <c r="Q19" s="28">
        <v>1</v>
      </c>
      <c r="R19" s="28">
        <v>1</v>
      </c>
      <c r="S19" s="28">
        <f t="shared" si="1"/>
        <v>1</v>
      </c>
      <c r="T19" s="28">
        <v>2</v>
      </c>
      <c r="U19" s="28">
        <v>2</v>
      </c>
    </row>
    <row r="20" spans="1:21">
      <c r="A20" s="126" t="s">
        <v>132</v>
      </c>
      <c r="B20" s="127"/>
      <c r="C20" s="127"/>
      <c r="D20" s="127"/>
      <c r="E20" s="57">
        <f>SUM(E6:E19)</f>
        <v>1</v>
      </c>
      <c r="F20" s="58"/>
      <c r="G20" s="58"/>
      <c r="H20" s="58"/>
      <c r="I20" s="27"/>
      <c r="J20" s="27"/>
      <c r="K20" s="27"/>
      <c r="L20" s="58"/>
      <c r="M20" s="58"/>
      <c r="N20" s="58"/>
      <c r="O20" s="58"/>
      <c r="P20" s="59">
        <f>SUM(P6:P19)</f>
        <v>0.73499999999999999</v>
      </c>
      <c r="Q20" s="27"/>
      <c r="R20" s="27"/>
      <c r="S20" s="27"/>
      <c r="T20" s="27"/>
      <c r="U20" s="27"/>
    </row>
    <row r="21" spans="1:21">
      <c r="A21" s="49"/>
      <c r="B21" s="49"/>
      <c r="C21" s="49"/>
      <c r="D21" s="49"/>
      <c r="E21" s="49"/>
      <c r="F21" s="49"/>
    </row>
    <row r="22" spans="1:21">
      <c r="A22" s="49"/>
      <c r="B22" s="49"/>
      <c r="C22" s="49"/>
      <c r="D22" s="49"/>
      <c r="E22" s="49"/>
      <c r="F22" s="49"/>
    </row>
    <row r="23" spans="1:21">
      <c r="D23" s="50"/>
      <c r="E23" s="50"/>
      <c r="F23" s="50"/>
    </row>
    <row r="24" spans="1:21" ht="14.4">
      <c r="D24" s="50"/>
      <c r="E24" s="50"/>
      <c r="F24" s="50"/>
      <c r="L24" s="51" t="s">
        <v>133</v>
      </c>
      <c r="M24" s="51"/>
      <c r="N24" s="51"/>
      <c r="O24" s="51"/>
      <c r="P24" s="51"/>
    </row>
    <row r="25" spans="1:21">
      <c r="B25" s="49"/>
      <c r="C25" s="49"/>
      <c r="D25" s="50"/>
      <c r="E25" s="50"/>
      <c r="F25" s="50"/>
      <c r="G25" s="49"/>
      <c r="H25" s="49"/>
      <c r="I25" s="49"/>
      <c r="J25" s="49"/>
      <c r="K25" s="49"/>
      <c r="L25" s="49"/>
      <c r="M25" s="49"/>
      <c r="N25" s="49"/>
      <c r="O25" s="49"/>
      <c r="P25" s="49"/>
    </row>
    <row r="26" spans="1:21">
      <c r="B26" s="49"/>
      <c r="C26" s="49"/>
      <c r="D26" s="50"/>
      <c r="E26" s="50"/>
      <c r="F26" s="50"/>
      <c r="G26" s="49"/>
      <c r="H26" s="49"/>
      <c r="I26" s="49"/>
      <c r="J26" s="49"/>
      <c r="K26" s="49"/>
      <c r="L26" s="49"/>
      <c r="M26" s="49"/>
      <c r="N26" s="49"/>
      <c r="O26" s="49"/>
      <c r="P26" s="49"/>
      <c r="Q26" s="49"/>
      <c r="R26" s="49"/>
      <c r="S26" s="49"/>
      <c r="T26" s="49"/>
      <c r="U26" s="49"/>
    </row>
    <row r="27" spans="1:21">
      <c r="B27" s="49"/>
      <c r="C27" s="49"/>
      <c r="D27" s="50"/>
      <c r="E27" s="50"/>
      <c r="F27" s="50"/>
      <c r="G27" s="49"/>
      <c r="H27" s="49"/>
      <c r="I27" s="49"/>
      <c r="J27" s="49"/>
      <c r="K27" s="49"/>
      <c r="L27" s="49"/>
      <c r="M27" s="49"/>
      <c r="N27" s="49"/>
      <c r="O27" s="49"/>
      <c r="P27" s="49"/>
      <c r="Q27" s="49"/>
      <c r="R27" s="49"/>
      <c r="S27" s="49"/>
      <c r="T27" s="49"/>
      <c r="U27" s="49"/>
    </row>
    <row r="28" spans="1:21">
      <c r="B28" s="49"/>
      <c r="C28" s="49"/>
      <c r="D28" s="49"/>
      <c r="E28" s="49"/>
      <c r="F28" s="49"/>
      <c r="G28" s="49"/>
      <c r="H28" s="49"/>
      <c r="I28" s="49"/>
      <c r="J28" s="49"/>
      <c r="K28" s="49"/>
      <c r="L28" s="49"/>
      <c r="M28" s="49"/>
      <c r="N28" s="49"/>
      <c r="O28" s="49"/>
      <c r="P28" s="49"/>
      <c r="Q28" s="49"/>
      <c r="R28" s="49"/>
      <c r="S28" s="49"/>
      <c r="T28" s="49"/>
      <c r="U28" s="49"/>
    </row>
    <row r="29" spans="1:21">
      <c r="B29" s="49"/>
      <c r="C29" s="49"/>
      <c r="D29" s="49"/>
      <c r="E29" s="49"/>
      <c r="F29" s="49"/>
      <c r="G29" s="49"/>
      <c r="H29" s="49"/>
      <c r="I29" s="49"/>
      <c r="J29" s="49"/>
      <c r="K29" s="49"/>
      <c r="L29" s="49"/>
      <c r="M29" s="49"/>
      <c r="N29" s="49"/>
      <c r="O29" s="49"/>
      <c r="P29" s="49"/>
      <c r="Q29" s="49"/>
      <c r="R29" s="49"/>
      <c r="S29" s="49"/>
      <c r="T29" s="49"/>
      <c r="U29" s="49"/>
    </row>
    <row r="30" spans="1:21">
      <c r="B30" s="49"/>
      <c r="C30" s="49"/>
      <c r="D30" s="49"/>
      <c r="E30" s="49"/>
      <c r="F30" s="49"/>
      <c r="G30" s="49"/>
      <c r="H30" s="49"/>
      <c r="I30" s="49"/>
      <c r="J30" s="49"/>
      <c r="K30" s="49"/>
      <c r="L30" s="49"/>
      <c r="M30" s="49"/>
      <c r="N30" s="49"/>
      <c r="O30" s="49"/>
      <c r="P30" s="49"/>
      <c r="Q30" s="49"/>
      <c r="R30" s="49"/>
      <c r="S30" s="49"/>
      <c r="T30" s="49"/>
      <c r="U30" s="49"/>
    </row>
    <row r="31" spans="1:21">
      <c r="B31" s="49"/>
      <c r="C31" s="49"/>
      <c r="D31" s="49"/>
      <c r="E31" s="49"/>
      <c r="F31" s="49"/>
      <c r="G31" s="49"/>
      <c r="H31" s="49"/>
      <c r="I31" s="49"/>
      <c r="J31" s="49"/>
      <c r="K31" s="49"/>
      <c r="L31" s="49"/>
      <c r="M31" s="49"/>
      <c r="N31" s="49"/>
      <c r="O31" s="49"/>
      <c r="P31" s="49"/>
      <c r="Q31" s="49"/>
      <c r="R31" s="49"/>
      <c r="S31" s="49"/>
      <c r="T31" s="49"/>
      <c r="U31" s="49"/>
    </row>
    <row r="32" spans="1:21">
      <c r="B32" s="49"/>
      <c r="C32" s="49"/>
      <c r="D32" s="49"/>
      <c r="E32" s="49"/>
      <c r="F32" s="49"/>
      <c r="G32" s="49"/>
      <c r="H32" s="49"/>
      <c r="I32" s="49"/>
      <c r="J32" s="49"/>
      <c r="K32" s="49"/>
      <c r="L32" s="49"/>
      <c r="M32" s="49"/>
      <c r="N32" s="49"/>
      <c r="O32" s="49"/>
      <c r="P32" s="49"/>
    </row>
    <row r="33" spans="12:16">
      <c r="L33" s="24"/>
      <c r="M33" s="24"/>
      <c r="N33" s="24"/>
      <c r="O33" s="24"/>
      <c r="P33" s="24"/>
    </row>
    <row r="34" spans="12:16">
      <c r="L34" s="24"/>
      <c r="M34" s="24"/>
      <c r="N34" s="24"/>
      <c r="O34" s="24"/>
      <c r="P34" s="24"/>
    </row>
  </sheetData>
  <autoFilter ref="A5:Z20"/>
  <mergeCells count="24">
    <mergeCell ref="B10:B11"/>
    <mergeCell ref="D10:D11"/>
    <mergeCell ref="E10:E11"/>
    <mergeCell ref="A20:D20"/>
    <mergeCell ref="B12:B14"/>
    <mergeCell ref="D12:D14"/>
    <mergeCell ref="E12:E14"/>
    <mergeCell ref="B15:B19"/>
    <mergeCell ref="D15:D19"/>
    <mergeCell ref="E15:E19"/>
    <mergeCell ref="A1:D2"/>
    <mergeCell ref="E1:U2"/>
    <mergeCell ref="A4:A5"/>
    <mergeCell ref="B4:C4"/>
    <mergeCell ref="D4:D5"/>
    <mergeCell ref="E4:F4"/>
    <mergeCell ref="G4:G5"/>
    <mergeCell ref="H4:H5"/>
    <mergeCell ref="I4:I5"/>
    <mergeCell ref="J4:K4"/>
    <mergeCell ref="L4:L5"/>
    <mergeCell ref="M4:M5"/>
    <mergeCell ref="N4:P4"/>
    <mergeCell ref="Q4:U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22"/>
  <sheetViews>
    <sheetView zoomScale="80" zoomScaleNormal="80" workbookViewId="0">
      <pane xSplit="1" ySplit="7" topLeftCell="B8" activePane="bottomRight" state="frozen"/>
      <selection activeCell="C55" sqref="C55:G55"/>
      <selection pane="topRight" activeCell="C55" sqref="C55:G55"/>
      <selection pane="bottomLeft" activeCell="C55" sqref="C55:G55"/>
      <selection pane="bottomRight" activeCell="B1" sqref="B1:I2"/>
    </sheetView>
  </sheetViews>
  <sheetFormatPr defaultColWidth="14.33203125" defaultRowHeight="13.8"/>
  <cols>
    <col min="1" max="1" width="4.109375" style="60" customWidth="1"/>
    <col min="2" max="2" width="18.21875" style="60" customWidth="1"/>
    <col min="3" max="3" width="28.109375" style="60" customWidth="1"/>
    <col min="4" max="4" width="5.88671875" style="60" customWidth="1"/>
    <col min="5" max="9" width="38.109375" style="60" customWidth="1"/>
    <col min="10" max="16384" width="14.33203125" style="60"/>
  </cols>
  <sheetData>
    <row r="1" spans="1:9">
      <c r="A1" s="131"/>
      <c r="B1" s="133" t="s">
        <v>176</v>
      </c>
      <c r="C1" s="133"/>
      <c r="D1" s="133"/>
      <c r="E1" s="133"/>
      <c r="F1" s="133"/>
      <c r="G1" s="133"/>
      <c r="H1" s="133"/>
      <c r="I1" s="133"/>
    </row>
    <row r="2" spans="1:9">
      <c r="A2" s="132"/>
      <c r="B2" s="133"/>
      <c r="C2" s="133"/>
      <c r="D2" s="133"/>
      <c r="E2" s="133"/>
      <c r="F2" s="133"/>
      <c r="G2" s="133"/>
      <c r="H2" s="133"/>
      <c r="I2" s="133"/>
    </row>
    <row r="3" spans="1:9">
      <c r="I3" s="74" t="s">
        <v>175</v>
      </c>
    </row>
    <row r="4" spans="1:9" ht="15" customHeight="1">
      <c r="A4" s="134" t="s">
        <v>33</v>
      </c>
      <c r="B4" s="134" t="s">
        <v>70</v>
      </c>
      <c r="C4" s="136" t="s">
        <v>71</v>
      </c>
      <c r="D4" s="134" t="s">
        <v>72</v>
      </c>
      <c r="E4" s="139" t="s">
        <v>152</v>
      </c>
      <c r="F4" s="140"/>
      <c r="G4" s="140"/>
      <c r="H4" s="140"/>
      <c r="I4" s="141"/>
    </row>
    <row r="5" spans="1:9">
      <c r="A5" s="134"/>
      <c r="B5" s="134"/>
      <c r="C5" s="137"/>
      <c r="D5" s="134"/>
      <c r="E5" s="61" t="s">
        <v>153</v>
      </c>
      <c r="F5" s="61" t="s">
        <v>154</v>
      </c>
      <c r="G5" s="61" t="s">
        <v>155</v>
      </c>
      <c r="H5" s="61" t="s">
        <v>156</v>
      </c>
      <c r="I5" s="61" t="s">
        <v>157</v>
      </c>
    </row>
    <row r="6" spans="1:9">
      <c r="A6" s="134"/>
      <c r="B6" s="134"/>
      <c r="C6" s="137"/>
      <c r="D6" s="134"/>
      <c r="E6" s="61" t="s">
        <v>158</v>
      </c>
      <c r="F6" s="61" t="s">
        <v>159</v>
      </c>
      <c r="G6" s="61" t="s">
        <v>160</v>
      </c>
      <c r="H6" s="61" t="s">
        <v>161</v>
      </c>
      <c r="I6" s="61" t="s">
        <v>162</v>
      </c>
    </row>
    <row r="7" spans="1:9" ht="27.6">
      <c r="A7" s="135"/>
      <c r="B7" s="135"/>
      <c r="C7" s="138"/>
      <c r="D7" s="134"/>
      <c r="E7" s="62" t="s">
        <v>163</v>
      </c>
      <c r="F7" s="62" t="s">
        <v>164</v>
      </c>
      <c r="G7" s="62" t="s">
        <v>165</v>
      </c>
      <c r="H7" s="62" t="s">
        <v>166</v>
      </c>
      <c r="I7" s="62" t="s">
        <v>167</v>
      </c>
    </row>
    <row r="8" spans="1:9">
      <c r="A8" s="63"/>
      <c r="B8" s="64" t="s">
        <v>127</v>
      </c>
      <c r="C8" s="64" t="s">
        <v>168</v>
      </c>
      <c r="D8" s="65" t="s">
        <v>85</v>
      </c>
      <c r="E8" s="66"/>
      <c r="F8" s="66"/>
      <c r="G8" s="66"/>
      <c r="H8" s="66"/>
      <c r="I8" s="66"/>
    </row>
    <row r="9" spans="1:9">
      <c r="A9" s="63"/>
      <c r="B9" s="64" t="s">
        <v>84</v>
      </c>
      <c r="C9" s="64" t="s">
        <v>168</v>
      </c>
      <c r="D9" s="65" t="s">
        <v>85</v>
      </c>
      <c r="E9" s="65"/>
      <c r="F9" s="65"/>
      <c r="G9" s="65"/>
      <c r="H9" s="65"/>
      <c r="I9" s="65"/>
    </row>
    <row r="10" spans="1:9" ht="15" customHeight="1">
      <c r="A10" s="63"/>
      <c r="B10" s="67" t="s">
        <v>114</v>
      </c>
      <c r="C10" s="64" t="s">
        <v>168</v>
      </c>
      <c r="D10" s="65" t="s">
        <v>85</v>
      </c>
      <c r="E10" s="66"/>
      <c r="F10" s="66"/>
      <c r="G10" s="66"/>
      <c r="H10" s="66"/>
      <c r="I10" s="66"/>
    </row>
    <row r="11" spans="1:9" ht="15" customHeight="1">
      <c r="A11" s="63"/>
      <c r="B11" s="68" t="s">
        <v>148</v>
      </c>
      <c r="C11" s="64" t="s">
        <v>168</v>
      </c>
      <c r="D11" s="65" t="s">
        <v>85</v>
      </c>
      <c r="E11" s="66"/>
      <c r="F11" s="66"/>
      <c r="G11" s="66"/>
      <c r="H11" s="66"/>
      <c r="I11" s="66"/>
    </row>
    <row r="12" spans="1:9" ht="15" customHeight="1">
      <c r="A12" s="63"/>
      <c r="B12" s="64" t="s">
        <v>104</v>
      </c>
      <c r="C12" s="64" t="s">
        <v>168</v>
      </c>
      <c r="D12" s="69" t="s">
        <v>85</v>
      </c>
      <c r="E12" s="66"/>
      <c r="F12" s="66"/>
      <c r="G12" s="66"/>
      <c r="H12" s="66"/>
      <c r="I12" s="66"/>
    </row>
    <row r="13" spans="1:9" ht="27.6">
      <c r="A13" s="63"/>
      <c r="B13" s="64" t="s">
        <v>90</v>
      </c>
      <c r="C13" s="64" t="s">
        <v>168</v>
      </c>
      <c r="D13" s="65" t="s">
        <v>85</v>
      </c>
      <c r="E13" s="66"/>
      <c r="F13" s="66"/>
      <c r="G13" s="66"/>
      <c r="H13" s="66"/>
      <c r="I13" s="66"/>
    </row>
    <row r="14" spans="1:9" ht="15" customHeight="1">
      <c r="A14" s="63"/>
      <c r="B14" s="70" t="s">
        <v>108</v>
      </c>
      <c r="C14" s="64" t="s">
        <v>169</v>
      </c>
      <c r="D14" s="65" t="s">
        <v>95</v>
      </c>
      <c r="E14" s="66"/>
      <c r="F14" s="66"/>
      <c r="G14" s="66"/>
      <c r="H14" s="66"/>
      <c r="I14" s="66"/>
    </row>
    <row r="15" spans="1:9" ht="15" customHeight="1">
      <c r="A15" s="63"/>
      <c r="B15" s="68" t="s">
        <v>151</v>
      </c>
      <c r="C15" s="64" t="s">
        <v>170</v>
      </c>
      <c r="D15" s="65" t="s">
        <v>16</v>
      </c>
      <c r="E15" s="66"/>
      <c r="F15" s="66"/>
      <c r="G15" s="66"/>
      <c r="H15" s="66"/>
      <c r="I15" s="66"/>
    </row>
    <row r="16" spans="1:9" ht="15" customHeight="1">
      <c r="A16" s="63"/>
      <c r="B16" s="64" t="s">
        <v>94</v>
      </c>
      <c r="C16" s="64" t="s">
        <v>169</v>
      </c>
      <c r="D16" s="65" t="s">
        <v>95</v>
      </c>
      <c r="E16" s="66"/>
      <c r="F16" s="66"/>
      <c r="G16" s="66"/>
      <c r="H16" s="66"/>
      <c r="I16" s="66"/>
    </row>
    <row r="17" spans="1:9" ht="15" customHeight="1">
      <c r="A17" s="63"/>
      <c r="B17" s="64" t="s">
        <v>101</v>
      </c>
      <c r="C17" s="64" t="s">
        <v>169</v>
      </c>
      <c r="D17" s="65" t="s">
        <v>95</v>
      </c>
      <c r="E17" s="66"/>
      <c r="F17" s="66"/>
      <c r="G17" s="66"/>
      <c r="H17" s="66"/>
      <c r="I17" s="66"/>
    </row>
    <row r="18" spans="1:9" ht="15" customHeight="1">
      <c r="A18" s="63"/>
      <c r="B18" s="64" t="s">
        <v>139</v>
      </c>
      <c r="C18" s="64" t="s">
        <v>169</v>
      </c>
      <c r="D18" s="65" t="s">
        <v>95</v>
      </c>
      <c r="E18" s="66"/>
      <c r="F18" s="66"/>
      <c r="G18" s="66"/>
      <c r="H18" s="66"/>
      <c r="I18" s="66"/>
    </row>
    <row r="19" spans="1:9" ht="15" customHeight="1">
      <c r="A19" s="63"/>
      <c r="B19" s="68" t="s">
        <v>111</v>
      </c>
      <c r="C19" s="64" t="s">
        <v>170</v>
      </c>
      <c r="D19" s="65" t="s">
        <v>16</v>
      </c>
      <c r="E19" s="66"/>
      <c r="F19" s="66"/>
      <c r="G19" s="66"/>
      <c r="H19" s="66"/>
      <c r="I19" s="66"/>
    </row>
    <row r="20" spans="1:9" ht="15" customHeight="1">
      <c r="A20" s="63"/>
      <c r="B20" s="68" t="s">
        <v>145</v>
      </c>
      <c r="C20" s="64" t="s">
        <v>168</v>
      </c>
      <c r="D20" s="65" t="s">
        <v>85</v>
      </c>
      <c r="E20" s="66"/>
      <c r="F20" s="66"/>
      <c r="G20" s="66"/>
      <c r="H20" s="66"/>
      <c r="I20" s="66"/>
    </row>
    <row r="21" spans="1:9" ht="15" customHeight="1">
      <c r="A21" s="63"/>
      <c r="B21" s="71" t="s">
        <v>117</v>
      </c>
      <c r="C21" s="64" t="s">
        <v>170</v>
      </c>
      <c r="D21" s="65" t="s">
        <v>16</v>
      </c>
      <c r="E21" s="66"/>
      <c r="F21" s="66"/>
      <c r="G21" s="66"/>
      <c r="H21" s="66"/>
      <c r="I21" s="66"/>
    </row>
    <row r="22" spans="1:9" ht="41.4">
      <c r="A22" s="63"/>
      <c r="B22" s="72" t="s">
        <v>97</v>
      </c>
      <c r="C22" s="73" t="s">
        <v>171</v>
      </c>
      <c r="D22" s="73" t="s">
        <v>85</v>
      </c>
      <c r="E22" s="66" t="s">
        <v>173</v>
      </c>
      <c r="F22" s="66" t="s">
        <v>172</v>
      </c>
      <c r="G22" s="66" t="s">
        <v>174</v>
      </c>
      <c r="H22" s="66"/>
      <c r="I22" s="66"/>
    </row>
  </sheetData>
  <mergeCells count="7">
    <mergeCell ref="A1:A2"/>
    <mergeCell ref="B1:I2"/>
    <mergeCell ref="A4:A7"/>
    <mergeCell ref="B4:B7"/>
    <mergeCell ref="C4:C7"/>
    <mergeCell ref="D4:D7"/>
    <mergeCell ref="E4:I4"/>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zoomScale="70" zoomScaleNormal="70" workbookViewId="0">
      <pane ySplit="2" topLeftCell="A3" activePane="bottomLeft" state="frozen"/>
      <selection activeCell="D4" sqref="D4"/>
      <selection pane="bottomLeft" activeCell="H8" sqref="H8:H14"/>
    </sheetView>
  </sheetViews>
  <sheetFormatPr defaultColWidth="9.109375" defaultRowHeight="14.4"/>
  <cols>
    <col min="1" max="1" width="24.21875" style="144" customWidth="1"/>
    <col min="2" max="2" width="2.44140625" style="144" customWidth="1"/>
    <col min="3" max="4" width="9.109375" style="144"/>
    <col min="5" max="5" width="5.33203125" style="144" customWidth="1"/>
    <col min="6" max="6" width="19.6640625" style="144" customWidth="1"/>
    <col min="7" max="7" width="3" style="144" customWidth="1"/>
    <col min="8" max="8" width="30.6640625" style="145" customWidth="1"/>
    <col min="9" max="9" width="3.21875" style="144" customWidth="1"/>
    <col min="10" max="10" width="19.6640625" style="144" customWidth="1"/>
    <col min="11" max="11" width="3.88671875" style="144" customWidth="1"/>
    <col min="12" max="12" width="27" style="144" customWidth="1"/>
    <col min="13" max="13" width="5.33203125" style="144" customWidth="1"/>
    <col min="14" max="14" width="29.33203125" style="144" customWidth="1"/>
    <col min="15" max="15" width="3.88671875" style="144" customWidth="1"/>
    <col min="16" max="16" width="28.33203125" style="144" customWidth="1"/>
    <col min="17" max="17" width="5.77734375" style="144" customWidth="1"/>
    <col min="18" max="18" width="16.44140625" style="144" customWidth="1"/>
    <col min="19" max="16384" width="9.109375" style="144"/>
  </cols>
  <sheetData>
    <row r="1" spans="1:18" ht="18">
      <c r="A1" s="143" t="s">
        <v>194</v>
      </c>
      <c r="B1" s="143"/>
    </row>
    <row r="2" spans="1:18" ht="15.6">
      <c r="A2" s="146" t="s">
        <v>195</v>
      </c>
      <c r="B2" s="147"/>
      <c r="H2" s="145" t="s">
        <v>196</v>
      </c>
    </row>
    <row r="3" spans="1:18">
      <c r="A3" s="147"/>
      <c r="B3" s="147"/>
    </row>
    <row r="4" spans="1:18" ht="28.8">
      <c r="A4" s="144" t="s">
        <v>197</v>
      </c>
      <c r="H4" s="148" t="s">
        <v>198</v>
      </c>
    </row>
    <row r="6" spans="1:18">
      <c r="H6" s="149" t="s">
        <v>199</v>
      </c>
    </row>
    <row r="8" spans="1:18" ht="43.2">
      <c r="A8" s="150" t="s">
        <v>200</v>
      </c>
      <c r="C8" s="151" t="s">
        <v>201</v>
      </c>
      <c r="D8" s="151"/>
      <c r="F8" s="152" t="s">
        <v>202</v>
      </c>
      <c r="H8" s="150" t="s">
        <v>203</v>
      </c>
      <c r="J8" s="152" t="s">
        <v>204</v>
      </c>
      <c r="L8" s="150" t="s">
        <v>205</v>
      </c>
      <c r="N8" s="150" t="s">
        <v>206</v>
      </c>
      <c r="P8" s="153" t="s">
        <v>207</v>
      </c>
      <c r="R8" s="154" t="s">
        <v>208</v>
      </c>
    </row>
    <row r="10" spans="1:18" ht="28.8">
      <c r="H10" s="155" t="s">
        <v>209</v>
      </c>
      <c r="N10" s="156" t="s">
        <v>210</v>
      </c>
      <c r="P10" s="156" t="s">
        <v>211</v>
      </c>
    </row>
    <row r="11" spans="1:18">
      <c r="P11" s="157"/>
    </row>
    <row r="12" spans="1:18" ht="28.8">
      <c r="A12" s="156" t="s">
        <v>212</v>
      </c>
      <c r="F12" s="156" t="s">
        <v>213</v>
      </c>
      <c r="H12" s="158" t="s">
        <v>214</v>
      </c>
      <c r="J12" s="156" t="s">
        <v>215</v>
      </c>
      <c r="P12" s="156" t="s">
        <v>216</v>
      </c>
    </row>
    <row r="13" spans="1:18">
      <c r="P13" s="157"/>
    </row>
    <row r="14" spans="1:18" ht="43.2">
      <c r="A14" s="156" t="s">
        <v>217</v>
      </c>
      <c r="H14" s="155" t="s">
        <v>218</v>
      </c>
      <c r="P14" s="156" t="s">
        <v>219</v>
      </c>
    </row>
    <row r="16" spans="1:18" ht="28.8">
      <c r="A16" s="158" t="s">
        <v>220</v>
      </c>
      <c r="F16" s="159" t="s">
        <v>221</v>
      </c>
      <c r="G16" s="160"/>
      <c r="H16" s="158" t="s">
        <v>222</v>
      </c>
      <c r="I16" s="160"/>
      <c r="J16" s="158" t="s">
        <v>223</v>
      </c>
      <c r="L16" s="156" t="s">
        <v>224</v>
      </c>
      <c r="P16" s="156" t="s">
        <v>225</v>
      </c>
    </row>
    <row r="17" spans="1:16">
      <c r="F17" s="160"/>
      <c r="G17" s="160"/>
      <c r="H17" s="161"/>
      <c r="I17" s="160"/>
      <c r="J17" s="160"/>
    </row>
    <row r="18" spans="1:16" ht="43.2">
      <c r="A18" s="156" t="s">
        <v>226</v>
      </c>
      <c r="F18" s="156" t="s">
        <v>227</v>
      </c>
      <c r="H18" s="156" t="s">
        <v>228</v>
      </c>
      <c r="J18" s="156" t="s">
        <v>229</v>
      </c>
      <c r="L18" s="156" t="s">
        <v>230</v>
      </c>
      <c r="P18" s="162" t="s">
        <v>231</v>
      </c>
    </row>
    <row r="19" spans="1:16">
      <c r="P19" s="162"/>
    </row>
    <row r="20" spans="1:16" ht="28.8">
      <c r="F20" s="163" t="s">
        <v>232</v>
      </c>
      <c r="G20" s="163"/>
      <c r="H20" s="163"/>
      <c r="I20" s="163"/>
      <c r="J20" s="163"/>
      <c r="L20" s="156" t="s">
        <v>233</v>
      </c>
      <c r="N20" s="156" t="s">
        <v>234</v>
      </c>
      <c r="P20" s="162"/>
    </row>
    <row r="21" spans="1:16">
      <c r="P21" s="162"/>
    </row>
    <row r="22" spans="1:16" ht="28.8">
      <c r="A22" s="156" t="s">
        <v>235</v>
      </c>
      <c r="C22" s="162" t="s">
        <v>236</v>
      </c>
      <c r="D22" s="162"/>
      <c r="F22" s="156" t="s">
        <v>237</v>
      </c>
      <c r="H22" s="156" t="s">
        <v>238</v>
      </c>
      <c r="J22" s="156" t="s">
        <v>239</v>
      </c>
      <c r="P22" s="162"/>
    </row>
    <row r="24" spans="1:16" ht="28.8">
      <c r="C24" s="162" t="s">
        <v>240</v>
      </c>
      <c r="D24" s="162"/>
      <c r="F24" s="156" t="s">
        <v>241</v>
      </c>
      <c r="P24" s="156" t="s">
        <v>242</v>
      </c>
    </row>
    <row r="26" spans="1:16" ht="28.8">
      <c r="F26" s="156" t="s">
        <v>243</v>
      </c>
    </row>
    <row r="27" spans="1:16">
      <c r="C27" s="161"/>
    </row>
    <row r="28" spans="1:16" ht="28.8">
      <c r="F28" s="150" t="s">
        <v>244</v>
      </c>
    </row>
    <row r="30" spans="1:16">
      <c r="F30" s="156" t="s">
        <v>245</v>
      </c>
    </row>
    <row r="32" spans="1:16" ht="28.8">
      <c r="F32" s="156" t="s">
        <v>246</v>
      </c>
    </row>
  </sheetData>
  <mergeCells count="5">
    <mergeCell ref="C8:D8"/>
    <mergeCell ref="P18:P22"/>
    <mergeCell ref="F20:J20"/>
    <mergeCell ref="C22:D22"/>
    <mergeCell ref="C24:D24"/>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0"/>
  <sheetViews>
    <sheetView zoomScale="80" zoomScaleNormal="80" workbookViewId="0">
      <selection activeCell="H8" sqref="H8:H14"/>
    </sheetView>
  </sheetViews>
  <sheetFormatPr defaultColWidth="9" defaultRowHeight="14.4"/>
  <cols>
    <col min="1" max="1" width="2.77734375" style="167" customWidth="1"/>
    <col min="2" max="2" width="6.6640625" style="167" customWidth="1"/>
    <col min="3" max="3" width="2.77734375" style="167" customWidth="1"/>
    <col min="4" max="4" width="10.88671875" style="167" bestFit="1" customWidth="1"/>
    <col min="5" max="9" width="5.77734375" style="167" customWidth="1"/>
    <col min="10" max="14" width="5.77734375" style="167" bestFit="1" customWidth="1"/>
    <col min="15" max="15" width="9.6640625" style="167" customWidth="1"/>
    <col min="16" max="20" width="5.77734375" style="167" customWidth="1"/>
    <col min="21" max="22" width="5.77734375" style="167" bestFit="1" customWidth="1"/>
    <col min="23" max="25" width="9" style="167"/>
    <col min="26" max="26" width="7.44140625" style="167" customWidth="1"/>
    <col min="27" max="35" width="6" style="167" customWidth="1"/>
    <col min="36" max="45" width="9" style="167"/>
    <col min="46" max="46" width="7.6640625" style="167" customWidth="1"/>
    <col min="47" max="47" width="11.33203125" style="167" bestFit="1" customWidth="1"/>
    <col min="48" max="48" width="8.6640625" style="167" bestFit="1" customWidth="1"/>
    <col min="49" max="50" width="3.77734375" style="167" bestFit="1" customWidth="1"/>
    <col min="51" max="51" width="7.44140625" style="167" bestFit="1" customWidth="1"/>
    <col min="52" max="52" width="5.77734375" style="167" bestFit="1" customWidth="1"/>
    <col min="53" max="53" width="51.109375" style="167" bestFit="1" customWidth="1"/>
    <col min="54" max="54" width="10.109375" style="170" customWidth="1"/>
    <col min="55" max="16384" width="9" style="167"/>
  </cols>
  <sheetData>
    <row r="1" spans="1:54">
      <c r="A1" s="164" t="s">
        <v>247</v>
      </c>
      <c r="B1" s="165" t="s">
        <v>248</v>
      </c>
      <c r="C1" s="166"/>
      <c r="D1" s="166"/>
      <c r="E1" s="166"/>
      <c r="G1" s="168" t="s">
        <v>249</v>
      </c>
      <c r="X1" s="168" t="s">
        <v>250</v>
      </c>
      <c r="AR1" s="169" t="s">
        <v>251</v>
      </c>
    </row>
    <row r="2" spans="1:54" ht="14.25" customHeight="1">
      <c r="A2" s="164"/>
      <c r="B2" s="165"/>
      <c r="C2" s="166"/>
      <c r="D2" s="166"/>
      <c r="E2" s="166"/>
      <c r="AD2" s="171" t="s">
        <v>98</v>
      </c>
      <c r="AE2" s="171"/>
      <c r="AF2" s="171"/>
      <c r="AG2" s="171" t="s">
        <v>252</v>
      </c>
      <c r="AH2" s="171"/>
      <c r="AI2" s="171"/>
      <c r="AJ2" s="171" t="s">
        <v>253</v>
      </c>
      <c r="AK2" s="171"/>
      <c r="AL2" s="171"/>
      <c r="AM2" s="171"/>
      <c r="AR2" s="172" t="s">
        <v>251</v>
      </c>
      <c r="AS2" s="173" t="s">
        <v>254</v>
      </c>
      <c r="AT2" s="174" t="s">
        <v>255</v>
      </c>
      <c r="AU2" s="175" t="s">
        <v>256</v>
      </c>
      <c r="AV2" s="176"/>
      <c r="AW2" s="177" t="s">
        <v>257</v>
      </c>
      <c r="AX2" s="178"/>
      <c r="AY2" s="178"/>
      <c r="AZ2" s="179"/>
      <c r="BA2" s="180" t="s">
        <v>258</v>
      </c>
      <c r="BB2" s="173" t="s">
        <v>259</v>
      </c>
    </row>
    <row r="3" spans="1:54">
      <c r="A3" s="164"/>
      <c r="B3" s="165"/>
      <c r="C3" s="166"/>
      <c r="D3" s="166"/>
      <c r="E3" s="166"/>
      <c r="AA3" s="181" t="s">
        <v>260</v>
      </c>
      <c r="AB3" s="182"/>
      <c r="AC3" s="183"/>
      <c r="AD3" s="184" t="s">
        <v>261</v>
      </c>
      <c r="AE3" s="184"/>
      <c r="AF3" s="184"/>
      <c r="AG3" s="184" t="s">
        <v>262</v>
      </c>
      <c r="AH3" s="184"/>
      <c r="AI3" s="184"/>
      <c r="AJ3" s="181" t="s">
        <v>263</v>
      </c>
      <c r="AK3" s="183"/>
      <c r="AL3" s="184" t="s">
        <v>264</v>
      </c>
      <c r="AM3" s="184"/>
      <c r="AN3" s="185" t="s">
        <v>265</v>
      </c>
      <c r="AO3" s="184" t="s">
        <v>266</v>
      </c>
      <c r="AP3" s="184"/>
      <c r="AR3" s="172"/>
      <c r="AS3" s="186"/>
      <c r="AT3" s="187"/>
      <c r="AU3" s="188" t="s">
        <v>267</v>
      </c>
      <c r="AV3" s="189" t="s">
        <v>268</v>
      </c>
      <c r="AW3" s="190" t="s">
        <v>98</v>
      </c>
      <c r="AX3" s="190" t="s">
        <v>252</v>
      </c>
      <c r="AY3" s="190" t="s">
        <v>253</v>
      </c>
      <c r="AZ3" s="190" t="s">
        <v>269</v>
      </c>
      <c r="BA3" s="191"/>
      <c r="BB3" s="186"/>
    </row>
    <row r="4" spans="1:54">
      <c r="A4" s="164"/>
      <c r="B4" s="192"/>
      <c r="C4" s="192"/>
      <c r="AA4" s="177" t="s">
        <v>270</v>
      </c>
      <c r="AB4" s="178"/>
      <c r="AC4" s="179"/>
      <c r="AD4" s="193" t="s">
        <v>271</v>
      </c>
      <c r="AE4" s="193"/>
      <c r="AF4" s="193"/>
      <c r="AG4" s="194">
        <f>4/8</f>
        <v>0.5</v>
      </c>
      <c r="AH4" s="195"/>
      <c r="AI4" s="196"/>
      <c r="AJ4" s="177" t="s">
        <v>272</v>
      </c>
      <c r="AK4" s="179"/>
      <c r="AL4" s="197" t="s">
        <v>273</v>
      </c>
      <c r="AM4" s="197"/>
      <c r="AN4" s="198"/>
      <c r="AO4" s="198"/>
      <c r="AP4" s="198"/>
      <c r="AR4" s="185" t="s">
        <v>274</v>
      </c>
      <c r="AS4" s="198" t="s">
        <v>275</v>
      </c>
      <c r="AT4" s="198" t="s">
        <v>276</v>
      </c>
      <c r="AU4" s="199" t="s">
        <v>277</v>
      </c>
      <c r="AV4" s="190">
        <v>0</v>
      </c>
      <c r="AW4" s="194" t="s">
        <v>278</v>
      </c>
      <c r="AX4" s="195"/>
      <c r="AY4" s="195"/>
      <c r="AZ4" s="196"/>
      <c r="BA4" s="198" t="s">
        <v>279</v>
      </c>
      <c r="BB4" s="190">
        <v>0</v>
      </c>
    </row>
    <row r="5" spans="1:54" ht="14.25" customHeight="1">
      <c r="A5" s="164"/>
      <c r="B5" s="192"/>
      <c r="C5" s="192"/>
      <c r="D5" s="200" t="s">
        <v>280</v>
      </c>
      <c r="E5" s="201"/>
      <c r="F5" s="201"/>
      <c r="G5" s="201"/>
      <c r="H5" s="201"/>
      <c r="I5" s="201"/>
      <c r="J5" s="202" t="s">
        <v>281</v>
      </c>
      <c r="K5" s="202"/>
      <c r="L5" s="202"/>
      <c r="M5" s="202"/>
      <c r="N5" s="202"/>
      <c r="O5" s="203" t="s">
        <v>282</v>
      </c>
      <c r="P5" s="203"/>
      <c r="Q5" s="203"/>
      <c r="R5" s="203"/>
      <c r="S5" s="203"/>
      <c r="T5" s="203"/>
      <c r="U5" s="203"/>
      <c r="V5" s="203"/>
      <c r="W5" s="204" t="s">
        <v>283</v>
      </c>
      <c r="X5" s="205" t="s">
        <v>284</v>
      </c>
      <c r="AA5" s="177" t="s">
        <v>285</v>
      </c>
      <c r="AB5" s="178"/>
      <c r="AC5" s="179"/>
      <c r="AD5" s="193" t="s">
        <v>271</v>
      </c>
      <c r="AE5" s="193"/>
      <c r="AF5" s="193"/>
      <c r="AG5" s="194">
        <v>0.8</v>
      </c>
      <c r="AH5" s="195">
        <v>0.7</v>
      </c>
      <c r="AI5" s="196"/>
      <c r="AJ5" s="206">
        <f>(AG5+4)/(AG4+4)*80</f>
        <v>85.333333333333329</v>
      </c>
      <c r="AK5" s="207"/>
      <c r="AL5" s="197" t="s">
        <v>273</v>
      </c>
      <c r="AM5" s="197"/>
      <c r="AN5" s="198"/>
      <c r="AO5" s="198"/>
      <c r="AP5" s="198"/>
      <c r="AR5" s="185" t="s">
        <v>286</v>
      </c>
      <c r="AS5" s="198" t="s">
        <v>275</v>
      </c>
      <c r="AT5" s="198" t="s">
        <v>276</v>
      </c>
      <c r="AU5" s="199" t="s">
        <v>277</v>
      </c>
      <c r="AV5" s="190">
        <v>0</v>
      </c>
      <c r="AW5" s="194" t="s">
        <v>287</v>
      </c>
      <c r="AX5" s="195"/>
      <c r="AY5" s="195"/>
      <c r="AZ5" s="196"/>
      <c r="BA5" s="198" t="s">
        <v>288</v>
      </c>
      <c r="BB5" s="190" t="s">
        <v>289</v>
      </c>
    </row>
    <row r="6" spans="1:54">
      <c r="A6" s="164"/>
      <c r="B6" s="192"/>
      <c r="C6" s="192"/>
      <c r="D6" s="208" t="s">
        <v>290</v>
      </c>
      <c r="E6" s="209" t="s">
        <v>291</v>
      </c>
      <c r="F6" s="209">
        <v>2</v>
      </c>
      <c r="G6" s="209">
        <v>3</v>
      </c>
      <c r="H6" s="209">
        <v>4</v>
      </c>
      <c r="I6" s="209">
        <v>5</v>
      </c>
      <c r="J6" s="210" t="s">
        <v>292</v>
      </c>
      <c r="K6" s="211" t="s">
        <v>293</v>
      </c>
      <c r="L6" s="210" t="s">
        <v>294</v>
      </c>
      <c r="M6" s="210" t="s">
        <v>295</v>
      </c>
      <c r="N6" s="210" t="s">
        <v>296</v>
      </c>
      <c r="O6" s="212">
        <v>0.9</v>
      </c>
      <c r="P6" s="213"/>
      <c r="Q6" s="213"/>
      <c r="R6" s="213"/>
      <c r="S6" s="213"/>
      <c r="T6" s="214"/>
      <c r="U6" s="215">
        <v>1</v>
      </c>
      <c r="V6" s="216">
        <v>1.1000000000000001</v>
      </c>
      <c r="W6" s="204"/>
      <c r="X6" s="205"/>
      <c r="AA6" s="177" t="s">
        <v>297</v>
      </c>
      <c r="AB6" s="178"/>
      <c r="AC6" s="179"/>
      <c r="AD6" s="193" t="s">
        <v>271</v>
      </c>
      <c r="AE6" s="193"/>
      <c r="AF6" s="193"/>
      <c r="AG6" s="194">
        <v>1.1000000000000001</v>
      </c>
      <c r="AH6" s="195">
        <v>0.8</v>
      </c>
      <c r="AI6" s="196"/>
      <c r="AJ6" s="206">
        <f>(AG6+4)/(AG4+4)*80</f>
        <v>90.666666666666657</v>
      </c>
      <c r="AK6" s="207"/>
      <c r="AL6" s="197" t="s">
        <v>273</v>
      </c>
      <c r="AM6" s="197"/>
      <c r="AN6" s="198"/>
      <c r="AO6" s="198"/>
      <c r="AP6" s="198"/>
      <c r="AR6" s="185" t="s">
        <v>298</v>
      </c>
      <c r="AS6" s="198" t="s">
        <v>275</v>
      </c>
      <c r="AT6" s="198" t="s">
        <v>275</v>
      </c>
      <c r="AU6" s="199" t="s">
        <v>299</v>
      </c>
      <c r="AV6" s="217" t="s">
        <v>278</v>
      </c>
      <c r="AW6" s="194" t="s">
        <v>300</v>
      </c>
      <c r="AX6" s="196"/>
      <c r="AY6" s="190" t="s">
        <v>301</v>
      </c>
      <c r="AZ6" s="217">
        <v>0</v>
      </c>
      <c r="BA6" s="198" t="s">
        <v>302</v>
      </c>
      <c r="BB6" s="190" t="s">
        <v>303</v>
      </c>
    </row>
    <row r="7" spans="1:54">
      <c r="A7" s="164"/>
      <c r="B7" s="192"/>
      <c r="C7" s="192"/>
      <c r="D7" s="208" t="s">
        <v>304</v>
      </c>
      <c r="E7" s="209" t="s">
        <v>291</v>
      </c>
      <c r="F7" s="209">
        <v>2</v>
      </c>
      <c r="G7" s="209">
        <v>3</v>
      </c>
      <c r="H7" s="209">
        <v>4</v>
      </c>
      <c r="I7" s="209">
        <v>5</v>
      </c>
      <c r="J7" s="218"/>
      <c r="K7" s="219"/>
      <c r="L7" s="218"/>
      <c r="M7" s="218"/>
      <c r="N7" s="218"/>
      <c r="O7" s="220"/>
      <c r="P7" s="221"/>
      <c r="Q7" s="221"/>
      <c r="R7" s="221"/>
      <c r="S7" s="221"/>
      <c r="T7" s="222"/>
      <c r="U7" s="223"/>
      <c r="V7" s="222"/>
      <c r="W7" s="204"/>
      <c r="X7" s="205"/>
      <c r="AA7" s="177" t="s">
        <v>305</v>
      </c>
      <c r="AB7" s="178"/>
      <c r="AC7" s="179"/>
      <c r="AD7" s="206"/>
      <c r="AE7" s="224" t="s">
        <v>306</v>
      </c>
      <c r="AF7" s="207"/>
      <c r="AG7" s="206"/>
      <c r="AH7" s="224">
        <f>5/8</f>
        <v>0.625</v>
      </c>
      <c r="AI7" s="207"/>
      <c r="AJ7" s="206">
        <f>(5+AH7)/(4+AG4)*80</f>
        <v>100</v>
      </c>
      <c r="AK7" s="207"/>
      <c r="AL7" s="197" t="s">
        <v>273</v>
      </c>
      <c r="AM7" s="197"/>
      <c r="AN7" s="198"/>
      <c r="AO7" s="198"/>
      <c r="AP7" s="198"/>
      <c r="AR7" s="185" t="s">
        <v>307</v>
      </c>
      <c r="AS7" s="198" t="s">
        <v>275</v>
      </c>
      <c r="AT7" s="198" t="s">
        <v>275</v>
      </c>
      <c r="AU7" s="199" t="s">
        <v>299</v>
      </c>
      <c r="AV7" s="217" t="s">
        <v>278</v>
      </c>
      <c r="AW7" s="194" t="s">
        <v>287</v>
      </c>
      <c r="AX7" s="195"/>
      <c r="AY7" s="196"/>
      <c r="AZ7" s="217">
        <v>0</v>
      </c>
      <c r="BA7" s="198" t="s">
        <v>308</v>
      </c>
      <c r="BB7" s="190" t="s">
        <v>289</v>
      </c>
    </row>
    <row r="8" spans="1:54">
      <c r="A8" s="164"/>
      <c r="B8" s="192"/>
      <c r="C8" s="192"/>
      <c r="D8" s="208" t="s">
        <v>309</v>
      </c>
      <c r="E8" s="209" t="s">
        <v>291</v>
      </c>
      <c r="F8" s="209">
        <v>2</v>
      </c>
      <c r="G8" s="209">
        <v>3</v>
      </c>
      <c r="H8" s="209">
        <v>4</v>
      </c>
      <c r="I8" s="209">
        <v>5</v>
      </c>
      <c r="J8" s="218"/>
      <c r="K8" s="219"/>
      <c r="L8" s="218"/>
      <c r="M8" s="218"/>
      <c r="N8" s="218"/>
      <c r="O8" s="220"/>
      <c r="P8" s="221"/>
      <c r="Q8" s="221"/>
      <c r="R8" s="221"/>
      <c r="S8" s="221"/>
      <c r="T8" s="222"/>
      <c r="U8" s="223"/>
      <c r="V8" s="222"/>
      <c r="W8" s="204"/>
      <c r="X8" s="205"/>
      <c r="AA8" s="177" t="s">
        <v>310</v>
      </c>
      <c r="AB8" s="178"/>
      <c r="AC8" s="179"/>
      <c r="AD8" s="206"/>
      <c r="AE8" s="224" t="s">
        <v>306</v>
      </c>
      <c r="AF8" s="207"/>
      <c r="AG8" s="206"/>
      <c r="AH8" s="224">
        <f>AH7*AG5/AG4</f>
        <v>1</v>
      </c>
      <c r="AI8" s="207"/>
      <c r="AJ8" s="206">
        <f>(5+AH8)/(4+AG4)*80</f>
        <v>106.66666666666666</v>
      </c>
      <c r="AK8" s="207"/>
      <c r="AL8" s="197" t="s">
        <v>273</v>
      </c>
      <c r="AM8" s="197"/>
      <c r="AN8" s="198"/>
      <c r="AO8" s="198"/>
      <c r="AP8" s="198"/>
    </row>
    <row r="9" spans="1:54" ht="14.25" customHeight="1">
      <c r="A9" s="164"/>
      <c r="B9" s="192"/>
      <c r="C9" s="192"/>
      <c r="D9" s="208" t="s">
        <v>311</v>
      </c>
      <c r="E9" s="209" t="s">
        <v>291</v>
      </c>
      <c r="F9" s="209">
        <v>2</v>
      </c>
      <c r="G9" s="209">
        <v>3</v>
      </c>
      <c r="H9" s="209">
        <v>4</v>
      </c>
      <c r="I9" s="209">
        <v>5</v>
      </c>
      <c r="J9" s="225"/>
      <c r="K9" s="226"/>
      <c r="L9" s="225"/>
      <c r="M9" s="225"/>
      <c r="N9" s="225"/>
      <c r="O9" s="227"/>
      <c r="P9" s="228"/>
      <c r="Q9" s="228"/>
      <c r="R9" s="228"/>
      <c r="S9" s="228"/>
      <c r="T9" s="229"/>
      <c r="U9" s="230"/>
      <c r="V9" s="229"/>
      <c r="W9" s="204"/>
      <c r="X9" s="205"/>
      <c r="AA9" s="206" t="s">
        <v>312</v>
      </c>
      <c r="AB9" s="224"/>
      <c r="AC9" s="207"/>
      <c r="AD9" s="206"/>
      <c r="AE9" s="224" t="s">
        <v>276</v>
      </c>
      <c r="AF9" s="207"/>
      <c r="AG9" s="206"/>
      <c r="AH9" s="224"/>
      <c r="AI9" s="207"/>
      <c r="AJ9" s="177" t="s">
        <v>313</v>
      </c>
      <c r="AK9" s="179"/>
      <c r="AL9" s="197" t="s">
        <v>273</v>
      </c>
      <c r="AM9" s="197"/>
      <c r="AN9" s="198"/>
      <c r="AO9" s="198"/>
      <c r="AP9" s="198"/>
      <c r="AS9" s="167" t="s">
        <v>314</v>
      </c>
      <c r="AT9" s="167" t="s">
        <v>315</v>
      </c>
    </row>
    <row r="10" spans="1:54">
      <c r="A10" s="231" t="s">
        <v>316</v>
      </c>
      <c r="B10" s="192"/>
      <c r="C10" s="192"/>
      <c r="AA10" s="206" t="s">
        <v>317</v>
      </c>
      <c r="AB10" s="224"/>
      <c r="AC10" s="207"/>
      <c r="AD10" s="206"/>
      <c r="AE10" s="224" t="s">
        <v>318</v>
      </c>
      <c r="AF10" s="207"/>
      <c r="AG10" s="206"/>
      <c r="AH10" s="224"/>
      <c r="AI10" s="207"/>
      <c r="AJ10" s="177" t="s">
        <v>313</v>
      </c>
      <c r="AK10" s="179"/>
      <c r="AL10" s="197" t="s">
        <v>273</v>
      </c>
      <c r="AM10" s="197"/>
      <c r="AN10" s="198"/>
      <c r="AO10" s="198"/>
      <c r="AP10" s="198"/>
      <c r="AT10" s="167" t="s">
        <v>319</v>
      </c>
    </row>
    <row r="11" spans="1:54" ht="14.25" customHeight="1">
      <c r="A11" s="232"/>
      <c r="B11" s="233" t="s">
        <v>320</v>
      </c>
      <c r="C11" s="192"/>
      <c r="D11" s="234" t="s">
        <v>321</v>
      </c>
      <c r="F11" s="168" t="s">
        <v>322</v>
      </c>
      <c r="H11" s="168" t="s">
        <v>323</v>
      </c>
      <c r="O11" s="168" t="s">
        <v>324</v>
      </c>
      <c r="X11" s="235" t="s">
        <v>325</v>
      </c>
      <c r="AA11" s="206" t="s">
        <v>326</v>
      </c>
      <c r="AB11" s="224"/>
      <c r="AC11" s="207"/>
      <c r="AD11" s="206"/>
      <c r="AE11" s="224" t="s">
        <v>327</v>
      </c>
      <c r="AF11" s="207"/>
      <c r="AG11" s="206"/>
      <c r="AH11" s="224"/>
      <c r="AI11" s="207"/>
      <c r="AJ11" s="177" t="s">
        <v>313</v>
      </c>
      <c r="AK11" s="179"/>
      <c r="AL11" s="197" t="s">
        <v>273</v>
      </c>
      <c r="AM11" s="197"/>
      <c r="AN11" s="198"/>
      <c r="AO11" s="198"/>
      <c r="AP11" s="198"/>
      <c r="BA11" s="168" t="s">
        <v>250</v>
      </c>
    </row>
    <row r="12" spans="1:54" ht="14.25" customHeight="1">
      <c r="A12" s="232"/>
      <c r="B12" s="233"/>
      <c r="C12" s="192"/>
      <c r="D12" s="234"/>
      <c r="F12" s="168" t="s">
        <v>328</v>
      </c>
      <c r="X12" s="236" t="s">
        <v>325</v>
      </c>
      <c r="AA12" s="206" t="s">
        <v>329</v>
      </c>
      <c r="AB12" s="224"/>
      <c r="AC12" s="207"/>
      <c r="AD12" s="206"/>
      <c r="AE12" s="224" t="s">
        <v>306</v>
      </c>
      <c r="AF12" s="207"/>
      <c r="AG12" s="206"/>
      <c r="AH12" s="224"/>
      <c r="AI12" s="207"/>
      <c r="AJ12" s="177" t="s">
        <v>330</v>
      </c>
      <c r="AK12" s="179"/>
      <c r="AL12" s="237" t="s">
        <v>331</v>
      </c>
      <c r="AM12" s="238"/>
      <c r="AN12" s="198"/>
      <c r="AO12" s="198"/>
      <c r="AP12" s="198"/>
    </row>
    <row r="13" spans="1:54">
      <c r="A13" s="232"/>
      <c r="B13" s="233"/>
      <c r="C13" s="192"/>
      <c r="D13" s="234"/>
      <c r="X13" s="236"/>
      <c r="AA13" s="206" t="s">
        <v>332</v>
      </c>
      <c r="AB13" s="224"/>
      <c r="AC13" s="207"/>
      <c r="AD13" s="206"/>
      <c r="AE13" s="224" t="s">
        <v>276</v>
      </c>
      <c r="AF13" s="207"/>
      <c r="AG13" s="206"/>
      <c r="AH13" s="224"/>
      <c r="AI13" s="207"/>
      <c r="AJ13" s="177" t="s">
        <v>333</v>
      </c>
      <c r="AK13" s="179"/>
      <c r="AL13" s="237"/>
      <c r="AM13" s="238"/>
      <c r="AN13" s="198"/>
      <c r="AO13" s="198"/>
      <c r="AP13" s="198"/>
      <c r="AR13" s="239" t="s">
        <v>334</v>
      </c>
      <c r="AS13" s="239"/>
      <c r="AT13" s="239"/>
      <c r="AU13" s="239"/>
      <c r="AV13" s="239"/>
      <c r="AW13" s="239"/>
      <c r="AX13" s="239"/>
      <c r="AY13" s="239"/>
      <c r="AZ13" s="239"/>
      <c r="BA13" s="239"/>
      <c r="BB13" s="239"/>
    </row>
    <row r="14" spans="1:54" ht="14.25" customHeight="1">
      <c r="A14" s="232"/>
      <c r="B14" s="233"/>
      <c r="C14" s="192"/>
      <c r="F14" s="234" t="s">
        <v>335</v>
      </c>
      <c r="G14" s="234"/>
      <c r="H14" s="234"/>
      <c r="J14" s="234" t="s">
        <v>336</v>
      </c>
      <c r="K14" s="234"/>
      <c r="L14" s="234"/>
      <c r="N14" s="234" t="s">
        <v>337</v>
      </c>
      <c r="O14" s="234"/>
      <c r="Q14" s="240" t="s">
        <v>338</v>
      </c>
      <c r="R14" s="240"/>
      <c r="S14" s="240"/>
      <c r="X14" s="241" t="s">
        <v>253</v>
      </c>
      <c r="AA14" s="206" t="s">
        <v>339</v>
      </c>
      <c r="AB14" s="224"/>
      <c r="AC14" s="207"/>
      <c r="AD14" s="206"/>
      <c r="AE14" s="224" t="s">
        <v>318</v>
      </c>
      <c r="AF14" s="207"/>
      <c r="AG14" s="206"/>
      <c r="AH14" s="224"/>
      <c r="AI14" s="207"/>
      <c r="AJ14" s="177" t="s">
        <v>340</v>
      </c>
      <c r="AK14" s="179"/>
      <c r="AL14" s="237"/>
      <c r="AM14" s="238"/>
      <c r="AN14" s="198"/>
      <c r="AO14" s="198"/>
      <c r="AP14" s="198"/>
      <c r="AR14" s="239"/>
      <c r="AS14" s="239"/>
      <c r="AT14" s="239"/>
      <c r="AU14" s="239"/>
      <c r="AV14" s="239"/>
      <c r="AW14" s="239"/>
      <c r="AX14" s="239"/>
      <c r="AY14" s="239"/>
      <c r="AZ14" s="239"/>
      <c r="BA14" s="239"/>
      <c r="BB14" s="239"/>
    </row>
    <row r="15" spans="1:54" ht="14.25" customHeight="1">
      <c r="A15" s="232"/>
      <c r="B15" s="233"/>
      <c r="C15" s="192"/>
      <c r="D15" s="234" t="s">
        <v>341</v>
      </c>
      <c r="F15" s="234"/>
      <c r="G15" s="234"/>
      <c r="H15" s="234"/>
      <c r="J15" s="234"/>
      <c r="K15" s="234"/>
      <c r="L15" s="234"/>
      <c r="N15" s="234"/>
      <c r="O15" s="234"/>
      <c r="X15" s="241"/>
      <c r="AA15" s="206" t="s">
        <v>342</v>
      </c>
      <c r="AB15" s="224"/>
      <c r="AC15" s="207"/>
      <c r="AD15" s="206"/>
      <c r="AE15" s="224" t="s">
        <v>327</v>
      </c>
      <c r="AF15" s="207"/>
      <c r="AG15" s="206"/>
      <c r="AH15" s="224"/>
      <c r="AI15" s="207"/>
      <c r="AJ15" s="177" t="s">
        <v>343</v>
      </c>
      <c r="AK15" s="179"/>
      <c r="AL15" s="242"/>
      <c r="AM15" s="243"/>
      <c r="AN15" s="198"/>
      <c r="AO15" s="198"/>
      <c r="AP15" s="198"/>
      <c r="AR15" s="239"/>
      <c r="AS15" s="239"/>
      <c r="AT15" s="239"/>
      <c r="AU15" s="239"/>
      <c r="AV15" s="239"/>
      <c r="AW15" s="239"/>
      <c r="AX15" s="239"/>
      <c r="AY15" s="239"/>
      <c r="AZ15" s="239"/>
      <c r="BA15" s="239"/>
      <c r="BB15" s="239"/>
    </row>
    <row r="16" spans="1:54">
      <c r="A16" s="232"/>
      <c r="B16" s="233"/>
      <c r="C16" s="192"/>
      <c r="D16" s="234"/>
      <c r="Q16" s="240" t="s">
        <v>344</v>
      </c>
      <c r="R16" s="240"/>
      <c r="S16" s="240"/>
      <c r="X16" s="241"/>
    </row>
    <row r="17" spans="1:31" ht="14.25" customHeight="1">
      <c r="A17" s="232"/>
      <c r="B17" s="233"/>
      <c r="C17" s="192"/>
      <c r="K17" s="244" t="s">
        <v>345</v>
      </c>
      <c r="L17" s="244"/>
      <c r="M17" s="244"/>
      <c r="X17" s="241"/>
    </row>
    <row r="18" spans="1:31" ht="14.25" customHeight="1">
      <c r="A18" s="232"/>
      <c r="B18" s="233"/>
      <c r="C18" s="192"/>
      <c r="D18" s="245" t="s">
        <v>346</v>
      </c>
      <c r="F18" s="245" t="s">
        <v>347</v>
      </c>
      <c r="G18" s="245"/>
      <c r="Q18" s="245" t="s">
        <v>348</v>
      </c>
      <c r="R18" s="245"/>
      <c r="S18" s="245"/>
      <c r="X18" s="241"/>
      <c r="Z18" s="246" t="s">
        <v>349</v>
      </c>
    </row>
    <row r="19" spans="1:31" ht="14.25" customHeight="1">
      <c r="A19" s="232"/>
      <c r="B19" s="233"/>
      <c r="C19" s="192"/>
      <c r="D19" s="245"/>
      <c r="F19" s="245"/>
      <c r="G19" s="245"/>
      <c r="I19" s="245" t="s">
        <v>350</v>
      </c>
      <c r="J19" s="245"/>
      <c r="K19" s="245"/>
      <c r="L19" s="245"/>
      <c r="N19" s="245" t="s">
        <v>351</v>
      </c>
      <c r="O19" s="245"/>
      <c r="Q19" s="245"/>
      <c r="R19" s="245"/>
      <c r="S19" s="245"/>
      <c r="U19" s="245" t="s">
        <v>352</v>
      </c>
      <c r="V19" s="245"/>
      <c r="X19" s="245" t="s">
        <v>252</v>
      </c>
      <c r="Z19" s="246"/>
    </row>
    <row r="20" spans="1:31">
      <c r="A20" s="232"/>
      <c r="B20" s="233"/>
      <c r="C20" s="192"/>
      <c r="D20" s="245"/>
      <c r="F20" s="245"/>
      <c r="G20" s="245"/>
      <c r="I20" s="245"/>
      <c r="J20" s="245"/>
      <c r="K20" s="245"/>
      <c r="L20" s="245"/>
      <c r="N20" s="245"/>
      <c r="O20" s="245"/>
      <c r="Q20" s="247" t="s">
        <v>353</v>
      </c>
      <c r="R20" s="247"/>
      <c r="S20" s="247"/>
      <c r="U20" s="245"/>
      <c r="V20" s="245"/>
      <c r="X20" s="245"/>
      <c r="Z20" s="246"/>
    </row>
    <row r="21" spans="1:31">
      <c r="A21" s="232"/>
      <c r="B21" s="233"/>
      <c r="C21" s="192"/>
      <c r="Q21" s="247" t="s">
        <v>354</v>
      </c>
      <c r="R21" s="247"/>
      <c r="S21" s="247"/>
      <c r="U21" s="245"/>
      <c r="V21" s="245"/>
      <c r="X21" s="245"/>
      <c r="Z21" s="246"/>
    </row>
    <row r="22" spans="1:31" ht="14.25" customHeight="1">
      <c r="A22" s="232"/>
      <c r="B22" s="233"/>
      <c r="C22" s="192"/>
      <c r="D22" s="244" t="s">
        <v>355</v>
      </c>
      <c r="F22" s="244" t="s">
        <v>356</v>
      </c>
      <c r="G22" s="244"/>
      <c r="I22" s="244" t="s">
        <v>357</v>
      </c>
      <c r="J22" s="244"/>
      <c r="K22" s="244"/>
      <c r="L22" s="244"/>
      <c r="Q22" s="247" t="s">
        <v>358</v>
      </c>
      <c r="R22" s="247"/>
      <c r="S22" s="247"/>
      <c r="U22" s="245"/>
      <c r="V22" s="245"/>
      <c r="X22" s="245"/>
      <c r="Z22" s="246"/>
    </row>
    <row r="23" spans="1:31" ht="14.25" customHeight="1">
      <c r="A23" s="232"/>
      <c r="B23" s="233"/>
      <c r="C23" s="192"/>
      <c r="D23" s="244"/>
      <c r="F23" s="244"/>
      <c r="G23" s="244"/>
      <c r="I23" s="244"/>
      <c r="J23" s="244"/>
      <c r="K23" s="244"/>
      <c r="L23" s="244"/>
      <c r="Q23" s="247" t="s">
        <v>359</v>
      </c>
      <c r="R23" s="247"/>
      <c r="S23" s="247"/>
      <c r="U23" s="245"/>
      <c r="V23" s="245"/>
      <c r="X23" s="245"/>
      <c r="Z23" s="246"/>
    </row>
    <row r="24" spans="1:31">
      <c r="A24" s="232"/>
      <c r="B24" s="233"/>
      <c r="C24" s="192"/>
      <c r="D24" s="244"/>
      <c r="F24" s="244"/>
      <c r="G24" s="244"/>
      <c r="I24" s="244"/>
      <c r="J24" s="244"/>
      <c r="K24" s="244"/>
      <c r="L24" s="244"/>
      <c r="Q24" s="247" t="s">
        <v>360</v>
      </c>
      <c r="R24" s="247"/>
      <c r="S24" s="247"/>
      <c r="U24" s="245"/>
      <c r="V24" s="245"/>
      <c r="X24" s="245"/>
      <c r="Z24" s="246"/>
    </row>
    <row r="25" spans="1:31">
      <c r="A25" s="232"/>
      <c r="B25" s="233"/>
      <c r="C25" s="192"/>
      <c r="X25" s="248" t="s">
        <v>98</v>
      </c>
      <c r="Z25" s="246"/>
    </row>
    <row r="26" spans="1:31" ht="14.25" customHeight="1">
      <c r="A26" s="232"/>
      <c r="B26" s="233"/>
      <c r="C26" s="192"/>
      <c r="E26" s="249" t="s">
        <v>361</v>
      </c>
      <c r="F26" s="249"/>
      <c r="G26" s="249"/>
      <c r="I26" s="248" t="s">
        <v>362</v>
      </c>
      <c r="J26" s="248"/>
      <c r="L26" s="249" t="s">
        <v>363</v>
      </c>
      <c r="M26" s="249"/>
      <c r="N26" s="249"/>
      <c r="P26" s="250" t="s">
        <v>364</v>
      </c>
      <c r="Q26" s="250"/>
      <c r="R26" s="250"/>
      <c r="X26" s="248"/>
      <c r="Z26" s="246"/>
    </row>
    <row r="27" spans="1:31">
      <c r="A27" s="232"/>
      <c r="B27" s="233"/>
      <c r="C27" s="192"/>
      <c r="I27" s="248"/>
      <c r="J27" s="248"/>
      <c r="L27" s="249"/>
      <c r="M27" s="249"/>
      <c r="N27" s="249"/>
      <c r="X27" s="248"/>
      <c r="Z27" s="246"/>
    </row>
    <row r="28" spans="1:31">
      <c r="A28" s="232"/>
      <c r="B28" s="233"/>
      <c r="C28" s="192"/>
      <c r="D28" s="250" t="s">
        <v>365</v>
      </c>
      <c r="E28" s="250"/>
      <c r="I28" s="248"/>
      <c r="J28" s="248"/>
    </row>
    <row r="29" spans="1:31">
      <c r="A29" s="232"/>
      <c r="B29" s="233"/>
      <c r="C29" s="192"/>
      <c r="Q29" s="251" t="s">
        <v>366</v>
      </c>
      <c r="R29" s="251"/>
      <c r="S29" s="251"/>
      <c r="T29" s="251"/>
      <c r="U29" s="251"/>
      <c r="V29" s="251"/>
      <c r="W29" s="251"/>
      <c r="X29" s="251"/>
      <c r="Y29" s="251"/>
      <c r="Z29" s="251"/>
      <c r="AA29" s="251" t="s">
        <v>247</v>
      </c>
      <c r="AB29" s="251"/>
      <c r="AC29" s="251"/>
      <c r="AD29" s="251"/>
      <c r="AE29" s="251"/>
    </row>
    <row r="30" spans="1:31">
      <c r="A30" s="252"/>
      <c r="B30" s="233"/>
      <c r="C30" s="192"/>
      <c r="D30" s="250" t="s">
        <v>367</v>
      </c>
      <c r="E30" s="250"/>
      <c r="P30" s="167" t="s">
        <v>368</v>
      </c>
      <c r="W30" s="167" t="s">
        <v>369</v>
      </c>
      <c r="AA30" s="250"/>
      <c r="AB30" s="250"/>
      <c r="AC30" s="250"/>
      <c r="AD30" s="250"/>
      <c r="AE30" s="250"/>
    </row>
    <row r="31" spans="1:31">
      <c r="A31" s="164" t="s">
        <v>370</v>
      </c>
      <c r="B31" s="192"/>
      <c r="C31" s="192"/>
    </row>
    <row r="32" spans="1:31">
      <c r="A32" s="164"/>
      <c r="B32" s="192"/>
      <c r="C32" s="192"/>
      <c r="O32" s="167" t="s">
        <v>342</v>
      </c>
      <c r="U32" s="167" t="s">
        <v>371</v>
      </c>
      <c r="W32" s="167" t="s">
        <v>371</v>
      </c>
      <c r="X32" s="167" t="s">
        <v>371</v>
      </c>
      <c r="AA32" s="250"/>
      <c r="AB32" s="250"/>
      <c r="AC32" s="250"/>
      <c r="AD32" s="250"/>
    </row>
    <row r="33" spans="1:31">
      <c r="A33" s="164"/>
      <c r="B33" s="192"/>
      <c r="C33" s="192"/>
      <c r="G33" s="167" t="s">
        <v>372</v>
      </c>
    </row>
    <row r="34" spans="1:31">
      <c r="A34" s="164"/>
      <c r="B34" s="192"/>
      <c r="C34" s="192"/>
      <c r="L34" s="167" t="s">
        <v>373</v>
      </c>
      <c r="S34" s="167" t="s">
        <v>374</v>
      </c>
      <c r="U34" s="167" t="s">
        <v>374</v>
      </c>
      <c r="W34" s="167" t="s">
        <v>374</v>
      </c>
      <c r="X34" s="167" t="s">
        <v>374</v>
      </c>
      <c r="Y34" s="167" t="s">
        <v>374</v>
      </c>
      <c r="AA34" s="250"/>
      <c r="AB34" s="250"/>
      <c r="AC34" s="250"/>
    </row>
    <row r="35" spans="1:31">
      <c r="A35" s="164"/>
      <c r="B35" s="192"/>
      <c r="C35" s="192"/>
    </row>
    <row r="36" spans="1:31">
      <c r="A36" s="164"/>
      <c r="B36" s="192"/>
      <c r="C36" s="192"/>
      <c r="I36" s="167" t="s">
        <v>375</v>
      </c>
      <c r="R36" s="167" t="s">
        <v>376</v>
      </c>
      <c r="S36" s="167" t="s">
        <v>376</v>
      </c>
      <c r="T36" s="167" t="s">
        <v>376</v>
      </c>
      <c r="U36" s="167" t="s">
        <v>376</v>
      </c>
      <c r="V36" s="167" t="s">
        <v>376</v>
      </c>
      <c r="W36" s="167" t="s">
        <v>376</v>
      </c>
      <c r="X36" s="167" t="s">
        <v>376</v>
      </c>
      <c r="Y36" s="167" t="s">
        <v>376</v>
      </c>
      <c r="Z36" s="167" t="s">
        <v>376</v>
      </c>
      <c r="AA36" s="250"/>
      <c r="AB36" s="250"/>
    </row>
    <row r="37" spans="1:31">
      <c r="A37" s="164"/>
      <c r="B37" s="192"/>
      <c r="C37" s="192"/>
    </row>
    <row r="38" spans="1:31">
      <c r="A38" s="164"/>
      <c r="B38" s="192"/>
      <c r="C38" s="192"/>
      <c r="D38" s="167" t="s">
        <v>377</v>
      </c>
      <c r="F38" s="167" t="s">
        <v>378</v>
      </c>
      <c r="N38" s="167" t="s">
        <v>379</v>
      </c>
      <c r="Q38" s="167" t="s">
        <v>311</v>
      </c>
      <c r="S38" s="167" t="s">
        <v>311</v>
      </c>
      <c r="U38" s="167" t="s">
        <v>311</v>
      </c>
      <c r="W38" s="167" t="s">
        <v>311</v>
      </c>
      <c r="X38" s="167" t="s">
        <v>311</v>
      </c>
      <c r="Y38" s="167" t="s">
        <v>311</v>
      </c>
      <c r="Z38" s="167" t="s">
        <v>311</v>
      </c>
      <c r="AA38" s="250"/>
    </row>
    <row r="39" spans="1:31">
      <c r="A39" s="164"/>
      <c r="B39" s="192"/>
      <c r="C39" s="192"/>
    </row>
    <row r="40" spans="1:31">
      <c r="A40" s="164"/>
      <c r="B40" s="192"/>
      <c r="C40" s="192"/>
      <c r="D40" s="167" t="s">
        <v>311</v>
      </c>
    </row>
    <row r="41" spans="1:31">
      <c r="A41" s="164"/>
      <c r="B41" s="192"/>
      <c r="C41" s="192"/>
      <c r="M41" s="168" t="s">
        <v>380</v>
      </c>
      <c r="R41" s="253" t="s">
        <v>381</v>
      </c>
      <c r="S41" s="253"/>
      <c r="T41" s="253"/>
      <c r="U41" s="253"/>
      <c r="V41" s="253"/>
      <c r="W41" s="253"/>
      <c r="X41" s="253"/>
      <c r="Y41" s="253"/>
      <c r="Z41" s="253"/>
      <c r="AA41" s="250"/>
      <c r="AB41" s="250"/>
      <c r="AC41" s="250"/>
      <c r="AD41" s="250"/>
      <c r="AE41" s="250"/>
    </row>
    <row r="42" spans="1:31">
      <c r="A42" s="164"/>
      <c r="B42" s="192"/>
      <c r="C42" s="192"/>
      <c r="F42" s="167" t="s">
        <v>309</v>
      </c>
      <c r="R42" s="253"/>
      <c r="S42" s="253"/>
      <c r="T42" s="253"/>
      <c r="U42" s="253"/>
      <c r="V42" s="253"/>
      <c r="W42" s="253"/>
      <c r="X42" s="253"/>
      <c r="Y42" s="253"/>
      <c r="Z42" s="253"/>
    </row>
    <row r="43" spans="1:31">
      <c r="A43" s="164"/>
      <c r="B43" s="192"/>
      <c r="C43" s="192"/>
      <c r="R43" s="254"/>
      <c r="S43" s="255" t="s">
        <v>317</v>
      </c>
      <c r="T43" s="255"/>
      <c r="U43" s="255"/>
      <c r="V43" s="255"/>
      <c r="W43" s="255"/>
      <c r="X43" s="255"/>
      <c r="Y43" s="255"/>
      <c r="Z43" s="254"/>
      <c r="AA43" s="250"/>
      <c r="AB43" s="250"/>
      <c r="AC43" s="250"/>
      <c r="AD43" s="250"/>
    </row>
    <row r="44" spans="1:31">
      <c r="A44" s="164"/>
      <c r="B44" s="192"/>
      <c r="C44" s="192"/>
      <c r="I44" s="167" t="s">
        <v>312</v>
      </c>
      <c r="N44" s="167" t="s">
        <v>382</v>
      </c>
      <c r="R44" s="254"/>
      <c r="S44" s="255"/>
      <c r="T44" s="255"/>
      <c r="U44" s="255"/>
      <c r="V44" s="255"/>
      <c r="W44" s="255"/>
      <c r="X44" s="255"/>
      <c r="Y44" s="255"/>
      <c r="Z44" s="254"/>
    </row>
    <row r="45" spans="1:31">
      <c r="A45" s="164"/>
      <c r="B45" s="192"/>
      <c r="C45" s="192"/>
      <c r="R45" s="254"/>
      <c r="S45" s="256"/>
      <c r="T45" s="257" t="s">
        <v>312</v>
      </c>
      <c r="U45" s="257"/>
      <c r="V45" s="257"/>
      <c r="W45" s="257"/>
      <c r="X45" s="257"/>
      <c r="Y45" s="256"/>
      <c r="Z45" s="254"/>
      <c r="AA45" s="250"/>
      <c r="AB45" s="250"/>
      <c r="AC45" s="250"/>
    </row>
    <row r="46" spans="1:31">
      <c r="A46" s="164"/>
      <c r="B46" s="192"/>
      <c r="C46" s="192"/>
      <c r="L46" s="167" t="s">
        <v>317</v>
      </c>
      <c r="R46" s="254"/>
      <c r="S46" s="256"/>
      <c r="T46" s="257"/>
      <c r="U46" s="257"/>
      <c r="V46" s="257"/>
      <c r="W46" s="257"/>
      <c r="X46" s="257"/>
      <c r="Y46" s="256"/>
      <c r="Z46" s="254"/>
    </row>
    <row r="47" spans="1:31">
      <c r="A47" s="164"/>
      <c r="B47" s="192"/>
      <c r="C47" s="192"/>
      <c r="G47" s="167" t="s">
        <v>383</v>
      </c>
      <c r="R47" s="254"/>
      <c r="S47" s="256"/>
      <c r="T47" s="258"/>
      <c r="U47" s="259" t="s">
        <v>309</v>
      </c>
      <c r="V47" s="259"/>
      <c r="W47" s="259"/>
      <c r="X47" s="258"/>
      <c r="Y47" s="256"/>
      <c r="Z47" s="254"/>
      <c r="AA47" s="250"/>
      <c r="AB47" s="250"/>
    </row>
    <row r="48" spans="1:31">
      <c r="A48" s="164"/>
      <c r="B48" s="192"/>
      <c r="C48" s="192"/>
      <c r="O48" s="167" t="s">
        <v>326</v>
      </c>
      <c r="R48" s="254"/>
      <c r="S48" s="256"/>
      <c r="T48" s="258"/>
      <c r="U48" s="259"/>
      <c r="V48" s="259"/>
      <c r="W48" s="259"/>
      <c r="X48" s="258"/>
      <c r="Y48" s="256"/>
      <c r="Z48" s="254"/>
    </row>
    <row r="49" spans="1:54">
      <c r="A49" s="164"/>
      <c r="B49" s="192"/>
      <c r="C49" s="192"/>
      <c r="R49" s="254"/>
      <c r="S49" s="256"/>
      <c r="T49" s="258"/>
      <c r="U49" s="260"/>
      <c r="V49" s="261" t="s">
        <v>384</v>
      </c>
      <c r="W49" s="260"/>
      <c r="X49" s="258"/>
      <c r="Y49" s="256"/>
      <c r="Z49" s="254"/>
      <c r="AA49" s="250"/>
    </row>
    <row r="50" spans="1:54">
      <c r="A50" s="164"/>
      <c r="B50" s="192"/>
      <c r="C50" s="192"/>
      <c r="R50" s="251" t="s">
        <v>385</v>
      </c>
      <c r="S50" s="251"/>
      <c r="T50" s="251"/>
      <c r="U50" s="251"/>
      <c r="V50" s="251"/>
      <c r="W50" s="251"/>
      <c r="X50" s="251"/>
      <c r="Y50" s="251"/>
      <c r="Z50" s="251"/>
      <c r="AA50" s="251" t="s">
        <v>247</v>
      </c>
      <c r="AB50" s="251"/>
      <c r="AC50" s="251"/>
      <c r="AD50" s="251"/>
      <c r="AE50" s="251"/>
    </row>
    <row r="51" spans="1:54">
      <c r="A51" s="164"/>
      <c r="B51" s="192"/>
      <c r="C51" s="192"/>
    </row>
    <row r="52" spans="1:54" s="266" customFormat="1" ht="14.25" customHeight="1">
      <c r="A52" s="164" t="s">
        <v>386</v>
      </c>
      <c r="B52" s="192"/>
      <c r="C52" s="192"/>
      <c r="D52" s="262"/>
      <c r="E52" s="263" t="s">
        <v>387</v>
      </c>
      <c r="F52" s="264"/>
      <c r="G52" s="265" t="s">
        <v>388</v>
      </c>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BB52" s="267"/>
    </row>
    <row r="53" spans="1:54">
      <c r="A53" s="164"/>
      <c r="B53" s="192"/>
      <c r="C53" s="192"/>
      <c r="D53" s="268" t="s">
        <v>389</v>
      </c>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row>
    <row r="54" spans="1:54" ht="14.25" customHeight="1">
      <c r="A54" s="164"/>
      <c r="B54" s="192"/>
      <c r="C54" s="192"/>
      <c r="D54" s="270"/>
      <c r="E54" s="271"/>
      <c r="F54" s="272"/>
      <c r="G54" s="273" t="s">
        <v>311</v>
      </c>
      <c r="H54" s="273"/>
      <c r="I54" s="273"/>
      <c r="J54" s="273"/>
      <c r="K54" s="273"/>
      <c r="L54" s="273"/>
      <c r="M54" s="273"/>
      <c r="N54" s="273" t="s">
        <v>390</v>
      </c>
      <c r="O54" s="273"/>
      <c r="P54" s="273"/>
      <c r="Q54" s="273"/>
      <c r="R54" s="273"/>
      <c r="S54" s="273"/>
      <c r="T54" s="273" t="s">
        <v>391</v>
      </c>
      <c r="U54" s="273"/>
      <c r="V54" s="273"/>
      <c r="W54" s="273"/>
      <c r="X54" s="273"/>
      <c r="Y54" s="274" t="s">
        <v>392</v>
      </c>
      <c r="Z54" s="275"/>
      <c r="AA54" s="275"/>
      <c r="AB54" s="275"/>
      <c r="AC54" s="276"/>
      <c r="AD54" s="274" t="s">
        <v>393</v>
      </c>
      <c r="AE54" s="275"/>
      <c r="AF54" s="275"/>
      <c r="AG54" s="275"/>
      <c r="AH54" s="276"/>
    </row>
    <row r="55" spans="1:54" ht="14.25" customHeight="1">
      <c r="A55" s="164"/>
      <c r="B55" s="192"/>
      <c r="C55" s="192"/>
      <c r="D55" s="270"/>
      <c r="E55" s="271"/>
      <c r="F55" s="272"/>
      <c r="G55" s="277" t="s">
        <v>394</v>
      </c>
      <c r="H55" s="277"/>
      <c r="I55" s="277"/>
      <c r="J55" s="277"/>
      <c r="K55" s="277"/>
      <c r="L55" s="277"/>
      <c r="M55" s="277"/>
      <c r="N55" s="277" t="s">
        <v>394</v>
      </c>
      <c r="O55" s="277"/>
      <c r="P55" s="277"/>
      <c r="Q55" s="277"/>
      <c r="R55" s="277"/>
      <c r="S55" s="277"/>
      <c r="T55" s="277" t="s">
        <v>394</v>
      </c>
      <c r="U55" s="277"/>
      <c r="V55" s="277"/>
      <c r="W55" s="277"/>
      <c r="X55" s="277"/>
      <c r="Y55" s="277" t="s">
        <v>394</v>
      </c>
      <c r="Z55" s="277"/>
      <c r="AA55" s="277"/>
      <c r="AB55" s="277"/>
      <c r="AC55" s="277"/>
      <c r="AD55" s="277" t="s">
        <v>394</v>
      </c>
      <c r="AE55" s="277"/>
      <c r="AF55" s="277"/>
      <c r="AG55" s="277"/>
      <c r="AH55" s="277"/>
    </row>
    <row r="56" spans="1:54" s="266" customFormat="1" ht="13.2">
      <c r="A56" s="164"/>
      <c r="B56" s="192"/>
      <c r="C56" s="192"/>
      <c r="D56" s="270"/>
      <c r="E56" s="271"/>
      <c r="F56" s="272"/>
      <c r="G56" s="278">
        <v>1</v>
      </c>
      <c r="H56" s="279" t="s">
        <v>395</v>
      </c>
      <c r="I56" s="278">
        <v>2</v>
      </c>
      <c r="J56" s="279" t="s">
        <v>395</v>
      </c>
      <c r="K56" s="278">
        <v>3</v>
      </c>
      <c r="L56" s="278">
        <v>4</v>
      </c>
      <c r="M56" s="278">
        <v>5</v>
      </c>
      <c r="N56" s="278">
        <v>1</v>
      </c>
      <c r="O56" s="279" t="s">
        <v>395</v>
      </c>
      <c r="P56" s="278">
        <v>2</v>
      </c>
      <c r="Q56" s="278">
        <v>3</v>
      </c>
      <c r="R56" s="278">
        <v>4</v>
      </c>
      <c r="S56" s="278">
        <v>5</v>
      </c>
      <c r="T56" s="278">
        <v>1</v>
      </c>
      <c r="U56" s="278">
        <v>2</v>
      </c>
      <c r="V56" s="278">
        <v>3</v>
      </c>
      <c r="W56" s="278">
        <v>4</v>
      </c>
      <c r="X56" s="278">
        <v>5</v>
      </c>
      <c r="Y56" s="278">
        <v>1</v>
      </c>
      <c r="Z56" s="278">
        <v>2</v>
      </c>
      <c r="AA56" s="278">
        <v>3</v>
      </c>
      <c r="AB56" s="278">
        <v>4</v>
      </c>
      <c r="AC56" s="278">
        <v>5</v>
      </c>
      <c r="AD56" s="278">
        <v>1</v>
      </c>
      <c r="AE56" s="278">
        <v>2</v>
      </c>
      <c r="AF56" s="278">
        <v>3</v>
      </c>
      <c r="AG56" s="278">
        <v>4</v>
      </c>
      <c r="AH56" s="278">
        <v>5</v>
      </c>
      <c r="BB56" s="267"/>
    </row>
    <row r="57" spans="1:54" s="266" customFormat="1" ht="10.199999999999999">
      <c r="A57" s="164"/>
      <c r="B57" s="192"/>
      <c r="C57" s="192"/>
      <c r="D57" s="280" t="s">
        <v>396</v>
      </c>
      <c r="E57" s="281" t="s">
        <v>111</v>
      </c>
      <c r="F57" s="282"/>
      <c r="G57" s="283" t="s">
        <v>397</v>
      </c>
      <c r="H57" s="284"/>
      <c r="I57" s="283" t="s">
        <v>397</v>
      </c>
      <c r="J57" s="283"/>
      <c r="K57" s="283" t="s">
        <v>398</v>
      </c>
      <c r="L57" s="283" t="s">
        <v>398</v>
      </c>
      <c r="M57" s="283" t="s">
        <v>399</v>
      </c>
      <c r="N57" s="283" t="s">
        <v>398</v>
      </c>
      <c r="O57" s="283"/>
      <c r="P57" s="285"/>
      <c r="Q57" s="285"/>
      <c r="R57" s="285"/>
      <c r="S57" s="285"/>
      <c r="T57" s="283" t="s">
        <v>398</v>
      </c>
      <c r="U57" s="285"/>
      <c r="V57" s="285"/>
      <c r="W57" s="285"/>
      <c r="X57" s="285"/>
      <c r="Y57" s="283" t="s">
        <v>398</v>
      </c>
      <c r="Z57" s="285"/>
      <c r="AA57" s="285"/>
      <c r="AB57" s="285"/>
      <c r="AC57" s="285"/>
      <c r="AD57" s="283" t="s">
        <v>398</v>
      </c>
      <c r="AE57" s="285"/>
      <c r="AF57" s="285"/>
      <c r="AG57" s="285"/>
      <c r="AH57" s="285"/>
      <c r="BB57" s="267"/>
    </row>
    <row r="58" spans="1:54" s="266" customFormat="1" ht="10.199999999999999">
      <c r="A58" s="164"/>
      <c r="B58" s="192"/>
      <c r="C58" s="192"/>
      <c r="D58" s="286"/>
      <c r="E58" s="281" t="s">
        <v>400</v>
      </c>
      <c r="F58" s="282"/>
      <c r="G58" s="287" t="s">
        <v>398</v>
      </c>
      <c r="H58" s="288"/>
      <c r="I58" s="287" t="s">
        <v>398</v>
      </c>
      <c r="J58" s="287"/>
      <c r="K58" s="287" t="s">
        <v>398</v>
      </c>
      <c r="L58" s="287" t="s">
        <v>401</v>
      </c>
      <c r="M58" s="287" t="s">
        <v>401</v>
      </c>
      <c r="N58" s="287" t="s">
        <v>398</v>
      </c>
      <c r="O58" s="287"/>
      <c r="P58" s="289"/>
      <c r="Q58" s="289"/>
      <c r="R58" s="289"/>
      <c r="S58" s="289"/>
      <c r="T58" s="287" t="s">
        <v>401</v>
      </c>
      <c r="U58" s="289"/>
      <c r="V58" s="289"/>
      <c r="W58" s="289"/>
      <c r="X58" s="289"/>
      <c r="Y58" s="287" t="s">
        <v>401</v>
      </c>
      <c r="Z58" s="289"/>
      <c r="AA58" s="289"/>
      <c r="AB58" s="289"/>
      <c r="AC58" s="289"/>
      <c r="AD58" s="287" t="s">
        <v>401</v>
      </c>
      <c r="AE58" s="289"/>
      <c r="AF58" s="289"/>
      <c r="AG58" s="289"/>
      <c r="AH58" s="289"/>
      <c r="BB58" s="267"/>
    </row>
    <row r="59" spans="1:54" s="266" customFormat="1" ht="10.199999999999999">
      <c r="A59" s="164"/>
      <c r="B59" s="192"/>
      <c r="C59" s="192"/>
      <c r="D59" s="286"/>
      <c r="E59" s="281" t="s">
        <v>402</v>
      </c>
      <c r="F59" s="282"/>
      <c r="G59" s="287" t="s">
        <v>403</v>
      </c>
      <c r="H59" s="288"/>
      <c r="I59" s="287" t="s">
        <v>397</v>
      </c>
      <c r="J59" s="287"/>
      <c r="K59" s="287" t="s">
        <v>398</v>
      </c>
      <c r="L59" s="287" t="s">
        <v>401</v>
      </c>
      <c r="M59" s="287" t="s">
        <v>399</v>
      </c>
      <c r="N59" s="287" t="s">
        <v>398</v>
      </c>
      <c r="O59" s="287"/>
      <c r="P59" s="289"/>
      <c r="Q59" s="289"/>
      <c r="R59" s="289"/>
      <c r="S59" s="289"/>
      <c r="T59" s="287" t="s">
        <v>401</v>
      </c>
      <c r="U59" s="289"/>
      <c r="V59" s="289"/>
      <c r="W59" s="289"/>
      <c r="X59" s="289"/>
      <c r="Y59" s="287" t="s">
        <v>399</v>
      </c>
      <c r="Z59" s="289"/>
      <c r="AA59" s="289"/>
      <c r="AB59" s="289"/>
      <c r="AC59" s="289"/>
      <c r="AD59" s="287" t="s">
        <v>399</v>
      </c>
      <c r="AE59" s="289"/>
      <c r="AF59" s="289"/>
      <c r="AG59" s="289"/>
      <c r="AH59" s="289"/>
      <c r="BB59" s="267"/>
    </row>
    <row r="60" spans="1:54" s="266" customFormat="1" ht="10.199999999999999">
      <c r="A60" s="164"/>
      <c r="B60" s="192"/>
      <c r="C60" s="192"/>
      <c r="D60" s="286"/>
      <c r="E60" s="281" t="s">
        <v>404</v>
      </c>
      <c r="F60" s="282"/>
      <c r="G60" s="287" t="s">
        <v>403</v>
      </c>
      <c r="H60" s="288"/>
      <c r="I60" s="287" t="s">
        <v>397</v>
      </c>
      <c r="J60" s="287"/>
      <c r="K60" s="287" t="s">
        <v>398</v>
      </c>
      <c r="L60" s="287" t="s">
        <v>398</v>
      </c>
      <c r="M60" s="287" t="s">
        <v>399</v>
      </c>
      <c r="N60" s="287" t="s">
        <v>398</v>
      </c>
      <c r="O60" s="287"/>
      <c r="P60" s="289"/>
      <c r="Q60" s="289"/>
      <c r="R60" s="289"/>
      <c r="S60" s="289"/>
      <c r="T60" s="287" t="s">
        <v>398</v>
      </c>
      <c r="U60" s="289"/>
      <c r="V60" s="289"/>
      <c r="W60" s="289"/>
      <c r="X60" s="289"/>
      <c r="Y60" s="287" t="s">
        <v>399</v>
      </c>
      <c r="Z60" s="289"/>
      <c r="AA60" s="289"/>
      <c r="AB60" s="289"/>
      <c r="AC60" s="289"/>
      <c r="AD60" s="287" t="s">
        <v>399</v>
      </c>
      <c r="AE60" s="289"/>
      <c r="AF60" s="289"/>
      <c r="AG60" s="289"/>
      <c r="AH60" s="289"/>
      <c r="BB60" s="267"/>
    </row>
    <row r="61" spans="1:54" s="266" customFormat="1" ht="10.199999999999999">
      <c r="A61" s="164"/>
      <c r="B61" s="192"/>
      <c r="C61" s="192"/>
      <c r="D61" s="290" t="s">
        <v>405</v>
      </c>
      <c r="E61" s="290"/>
      <c r="F61" s="290"/>
      <c r="G61" s="291"/>
      <c r="H61" s="292"/>
      <c r="I61" s="291"/>
      <c r="J61" s="291"/>
      <c r="K61" s="291"/>
      <c r="L61" s="291"/>
      <c r="M61" s="291"/>
      <c r="N61" s="291"/>
      <c r="O61" s="291"/>
      <c r="P61" s="290"/>
      <c r="Q61" s="290"/>
      <c r="R61" s="290"/>
      <c r="S61" s="290"/>
      <c r="T61" s="290"/>
      <c r="U61" s="290"/>
      <c r="V61" s="290"/>
      <c r="W61" s="290"/>
      <c r="X61" s="290"/>
      <c r="Y61" s="290"/>
      <c r="Z61" s="290"/>
      <c r="AA61" s="290"/>
      <c r="AB61" s="290"/>
      <c r="AC61" s="290"/>
      <c r="AD61" s="290"/>
      <c r="AE61" s="290"/>
      <c r="AF61" s="290"/>
      <c r="AG61" s="290"/>
      <c r="AH61" s="290"/>
      <c r="BB61" s="267"/>
    </row>
    <row r="62" spans="1:54" s="266" customFormat="1" ht="10.199999999999999">
      <c r="A62" s="164"/>
      <c r="B62" s="192"/>
      <c r="C62" s="192"/>
      <c r="D62" s="293" t="s">
        <v>406</v>
      </c>
      <c r="E62" s="293"/>
      <c r="F62" s="294"/>
      <c r="G62" s="294"/>
      <c r="H62" s="295"/>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BB62" s="267"/>
    </row>
    <row r="63" spans="1:54" s="266" customFormat="1" ht="14.25" customHeight="1">
      <c r="A63" s="164"/>
      <c r="B63" s="192"/>
      <c r="C63" s="192"/>
      <c r="D63" s="296" t="s">
        <v>407</v>
      </c>
      <c r="E63" s="297" t="s">
        <v>408</v>
      </c>
      <c r="F63" s="298"/>
      <c r="G63" s="299"/>
      <c r="H63" s="300"/>
      <c r="I63" s="299"/>
      <c r="J63" s="299"/>
      <c r="K63" s="299"/>
      <c r="L63" s="299"/>
      <c r="M63" s="299"/>
      <c r="N63" s="299"/>
      <c r="O63" s="299"/>
      <c r="P63" s="298"/>
      <c r="Q63" s="298"/>
      <c r="R63" s="298"/>
      <c r="S63" s="298"/>
      <c r="T63" s="298"/>
      <c r="U63" s="298"/>
      <c r="V63" s="298"/>
      <c r="W63" s="298"/>
      <c r="X63" s="298"/>
      <c r="Y63" s="298"/>
      <c r="Z63" s="298"/>
      <c r="AA63" s="298"/>
      <c r="AB63" s="298"/>
      <c r="AC63" s="298"/>
      <c r="AD63" s="298"/>
      <c r="AE63" s="298"/>
      <c r="AF63" s="298"/>
      <c r="AG63" s="298"/>
      <c r="AH63" s="298"/>
      <c r="BB63" s="267"/>
    </row>
    <row r="64" spans="1:54" ht="14.25" customHeight="1">
      <c r="A64" s="164"/>
      <c r="B64" s="192"/>
      <c r="C64" s="192"/>
      <c r="D64" s="301"/>
      <c r="E64" s="302"/>
      <c r="F64" s="298"/>
      <c r="G64" s="273" t="s">
        <v>311</v>
      </c>
      <c r="H64" s="273"/>
      <c r="I64" s="273"/>
      <c r="J64" s="273"/>
      <c r="K64" s="273"/>
      <c r="L64" s="273"/>
      <c r="M64" s="273"/>
      <c r="N64" s="273" t="s">
        <v>309</v>
      </c>
      <c r="O64" s="273"/>
      <c r="P64" s="273"/>
      <c r="Q64" s="273"/>
      <c r="R64" s="273"/>
      <c r="S64" s="273"/>
      <c r="T64" s="273" t="s">
        <v>409</v>
      </c>
      <c r="U64" s="273"/>
      <c r="V64" s="273"/>
      <c r="W64" s="273"/>
      <c r="X64" s="273"/>
      <c r="Y64" s="274" t="s">
        <v>317</v>
      </c>
      <c r="Z64" s="275"/>
      <c r="AA64" s="275"/>
      <c r="AB64" s="275"/>
      <c r="AC64" s="276"/>
      <c r="AD64" s="274" t="s">
        <v>326</v>
      </c>
      <c r="AE64" s="275"/>
      <c r="AF64" s="275"/>
      <c r="AG64" s="275"/>
      <c r="AH64" s="276"/>
    </row>
    <row r="65" spans="1:54" ht="14.25" customHeight="1">
      <c r="A65" s="164"/>
      <c r="B65" s="192"/>
      <c r="C65" s="192"/>
      <c r="D65" s="301"/>
      <c r="E65" s="302"/>
      <c r="F65" s="298"/>
      <c r="G65" s="277" t="s">
        <v>394</v>
      </c>
      <c r="H65" s="277"/>
      <c r="I65" s="277"/>
      <c r="J65" s="277"/>
      <c r="K65" s="277"/>
      <c r="L65" s="277"/>
      <c r="M65" s="277"/>
      <c r="N65" s="277" t="s">
        <v>394</v>
      </c>
      <c r="O65" s="277"/>
      <c r="P65" s="277"/>
      <c r="Q65" s="277"/>
      <c r="R65" s="277"/>
      <c r="S65" s="277"/>
      <c r="T65" s="277" t="s">
        <v>394</v>
      </c>
      <c r="U65" s="277"/>
      <c r="V65" s="277"/>
      <c r="W65" s="277"/>
      <c r="X65" s="277"/>
      <c r="Y65" s="277" t="s">
        <v>394</v>
      </c>
      <c r="Z65" s="277"/>
      <c r="AA65" s="277"/>
      <c r="AB65" s="277"/>
      <c r="AC65" s="277"/>
      <c r="AD65" s="277" t="s">
        <v>394</v>
      </c>
      <c r="AE65" s="277"/>
      <c r="AF65" s="277"/>
      <c r="AG65" s="277"/>
      <c r="AH65" s="277"/>
    </row>
    <row r="66" spans="1:54" s="266" customFormat="1" ht="10.199999999999999">
      <c r="A66" s="164"/>
      <c r="B66" s="192"/>
      <c r="C66" s="192"/>
      <c r="D66" s="301"/>
      <c r="E66" s="302"/>
      <c r="F66" s="298"/>
      <c r="G66" s="278">
        <v>1</v>
      </c>
      <c r="H66" s="279" t="s">
        <v>395</v>
      </c>
      <c r="I66" s="278">
        <v>2</v>
      </c>
      <c r="J66" s="279" t="s">
        <v>395</v>
      </c>
      <c r="K66" s="278">
        <v>3</v>
      </c>
      <c r="L66" s="278">
        <v>4</v>
      </c>
      <c r="M66" s="278">
        <v>5</v>
      </c>
      <c r="N66" s="278">
        <v>1</v>
      </c>
      <c r="O66" s="279" t="s">
        <v>395</v>
      </c>
      <c r="P66" s="278">
        <v>2</v>
      </c>
      <c r="Q66" s="278">
        <v>3</v>
      </c>
      <c r="R66" s="278">
        <v>4</v>
      </c>
      <c r="S66" s="278">
        <v>5</v>
      </c>
      <c r="T66" s="278">
        <v>1</v>
      </c>
      <c r="U66" s="278">
        <v>2</v>
      </c>
      <c r="V66" s="278">
        <v>3</v>
      </c>
      <c r="W66" s="278">
        <v>4</v>
      </c>
      <c r="X66" s="278">
        <v>5</v>
      </c>
      <c r="Y66" s="278">
        <v>1</v>
      </c>
      <c r="Z66" s="278">
        <v>2</v>
      </c>
      <c r="AA66" s="278">
        <v>3</v>
      </c>
      <c r="AB66" s="278">
        <v>4</v>
      </c>
      <c r="AC66" s="278">
        <v>5</v>
      </c>
      <c r="AD66" s="278">
        <v>1</v>
      </c>
      <c r="AE66" s="278">
        <v>2</v>
      </c>
      <c r="AF66" s="278">
        <v>3</v>
      </c>
      <c r="AG66" s="278">
        <v>4</v>
      </c>
      <c r="AH66" s="278">
        <v>5</v>
      </c>
      <c r="BB66" s="267"/>
    </row>
    <row r="67" spans="1:54" s="266" customFormat="1" ht="11.25" customHeight="1">
      <c r="A67" s="164"/>
      <c r="B67" s="192"/>
      <c r="C67" s="192"/>
      <c r="D67" s="301"/>
      <c r="E67" s="302" t="s">
        <v>410</v>
      </c>
      <c r="F67" s="298"/>
      <c r="G67" s="299"/>
      <c r="H67" s="300"/>
      <c r="I67" s="299"/>
      <c r="J67" s="299"/>
      <c r="K67" s="299"/>
      <c r="L67" s="299"/>
      <c r="M67" s="299"/>
      <c r="N67" s="299"/>
      <c r="O67" s="299"/>
      <c r="P67" s="298"/>
      <c r="Q67" s="298"/>
      <c r="R67" s="298"/>
      <c r="S67" s="298"/>
      <c r="T67" s="298"/>
      <c r="U67" s="298"/>
      <c r="V67" s="298"/>
      <c r="W67" s="298"/>
      <c r="X67" s="298"/>
      <c r="Y67" s="298"/>
      <c r="Z67" s="298"/>
      <c r="AA67" s="298"/>
      <c r="AB67" s="298"/>
      <c r="AC67" s="298"/>
      <c r="AD67" s="298"/>
      <c r="AE67" s="298"/>
      <c r="AF67" s="298"/>
      <c r="AG67" s="298"/>
      <c r="AH67" s="298"/>
      <c r="BB67" s="267"/>
    </row>
    <row r="68" spans="1:54" s="266" customFormat="1" ht="11.25" customHeight="1">
      <c r="A68" s="164"/>
      <c r="B68" s="192"/>
      <c r="C68" s="192"/>
      <c r="D68" s="301"/>
      <c r="E68" s="281" t="s">
        <v>411</v>
      </c>
      <c r="F68" s="282"/>
      <c r="G68" s="303" t="s">
        <v>412</v>
      </c>
      <c r="H68" s="304"/>
      <c r="I68" s="283" t="s">
        <v>413</v>
      </c>
      <c r="J68" s="304"/>
      <c r="K68" s="303" t="s">
        <v>413</v>
      </c>
      <c r="L68" s="303" t="s">
        <v>414</v>
      </c>
      <c r="M68" s="305" t="s">
        <v>414</v>
      </c>
      <c r="N68" s="303" t="s">
        <v>413</v>
      </c>
      <c r="O68" s="306"/>
      <c r="P68" s="303" t="s">
        <v>413</v>
      </c>
      <c r="Q68" s="303" t="s">
        <v>413</v>
      </c>
      <c r="R68" s="303" t="s">
        <v>413</v>
      </c>
      <c r="S68" s="303" t="s">
        <v>413</v>
      </c>
      <c r="T68" s="303" t="s">
        <v>414</v>
      </c>
      <c r="U68" s="303" t="s">
        <v>414</v>
      </c>
      <c r="V68" s="303" t="s">
        <v>414</v>
      </c>
      <c r="W68" s="303" t="s">
        <v>414</v>
      </c>
      <c r="X68" s="303" t="s">
        <v>414</v>
      </c>
      <c r="Y68" s="305" t="s">
        <v>414</v>
      </c>
      <c r="Z68" s="305" t="s">
        <v>414</v>
      </c>
      <c r="AA68" s="305" t="s">
        <v>414</v>
      </c>
      <c r="AB68" s="305" t="s">
        <v>414</v>
      </c>
      <c r="AC68" s="305" t="s">
        <v>414</v>
      </c>
      <c r="AD68" s="307"/>
      <c r="AE68" s="307"/>
      <c r="AF68" s="307"/>
      <c r="AG68" s="307"/>
      <c r="AH68" s="307"/>
      <c r="BB68" s="267"/>
    </row>
    <row r="69" spans="1:54" s="266" customFormat="1" ht="10.199999999999999">
      <c r="A69" s="164"/>
      <c r="B69" s="192"/>
      <c r="C69" s="192"/>
      <c r="D69" s="301"/>
      <c r="E69" s="281" t="s">
        <v>415</v>
      </c>
      <c r="F69" s="282"/>
      <c r="G69" s="283" t="s">
        <v>397</v>
      </c>
      <c r="H69" s="304"/>
      <c r="I69" s="283" t="s">
        <v>398</v>
      </c>
      <c r="J69" s="304"/>
      <c r="K69" s="283" t="s">
        <v>401</v>
      </c>
      <c r="L69" s="283" t="s">
        <v>401</v>
      </c>
      <c r="M69" s="308" t="s">
        <v>399</v>
      </c>
      <c r="N69" s="283" t="s">
        <v>401</v>
      </c>
      <c r="O69" s="306"/>
      <c r="P69" s="283" t="s">
        <v>401</v>
      </c>
      <c r="Q69" s="283" t="s">
        <v>401</v>
      </c>
      <c r="R69" s="283" t="s">
        <v>401</v>
      </c>
      <c r="S69" s="283" t="s">
        <v>401</v>
      </c>
      <c r="T69" s="283" t="s">
        <v>401</v>
      </c>
      <c r="U69" s="283" t="s">
        <v>401</v>
      </c>
      <c r="V69" s="283" t="s">
        <v>401</v>
      </c>
      <c r="W69" s="283" t="s">
        <v>401</v>
      </c>
      <c r="X69" s="283" t="s">
        <v>401</v>
      </c>
      <c r="Y69" s="308" t="s">
        <v>399</v>
      </c>
      <c r="Z69" s="308" t="s">
        <v>399</v>
      </c>
      <c r="AA69" s="308" t="s">
        <v>399</v>
      </c>
      <c r="AB69" s="308" t="s">
        <v>399</v>
      </c>
      <c r="AC69" s="308" t="s">
        <v>399</v>
      </c>
      <c r="AD69" s="285"/>
      <c r="AE69" s="285"/>
      <c r="AF69" s="285"/>
      <c r="AG69" s="285"/>
      <c r="AH69" s="285"/>
      <c r="BB69" s="267"/>
    </row>
    <row r="70" spans="1:54" s="266" customFormat="1" ht="10.199999999999999">
      <c r="A70" s="164"/>
      <c r="B70" s="192"/>
      <c r="C70" s="192"/>
      <c r="D70" s="301"/>
      <c r="E70" s="281" t="s">
        <v>416</v>
      </c>
      <c r="F70" s="282"/>
      <c r="G70" s="299"/>
      <c r="H70" s="304"/>
      <c r="I70" s="299"/>
      <c r="J70" s="304"/>
      <c r="K70" s="299"/>
      <c r="L70" s="299"/>
      <c r="M70" s="299"/>
      <c r="N70" s="299"/>
      <c r="O70" s="306"/>
      <c r="P70" s="299"/>
      <c r="Q70" s="299"/>
      <c r="R70" s="299"/>
      <c r="S70" s="299"/>
      <c r="T70" s="299"/>
      <c r="U70" s="299"/>
      <c r="V70" s="299"/>
      <c r="W70" s="299"/>
      <c r="X70" s="299"/>
      <c r="Y70" s="299"/>
      <c r="Z70" s="299"/>
      <c r="AA70" s="299"/>
      <c r="AB70" s="299"/>
      <c r="AC70" s="299"/>
      <c r="AD70" s="298"/>
      <c r="AE70" s="298"/>
      <c r="AF70" s="298"/>
      <c r="AG70" s="298"/>
      <c r="AH70" s="298"/>
      <c r="BB70" s="267"/>
    </row>
    <row r="71" spans="1:54" s="266" customFormat="1" ht="10.199999999999999">
      <c r="A71" s="164"/>
      <c r="B71" s="192"/>
      <c r="C71" s="192"/>
      <c r="D71" s="301"/>
      <c r="E71" s="281" t="s">
        <v>417</v>
      </c>
      <c r="F71" s="282"/>
      <c r="G71" s="283" t="s">
        <v>398</v>
      </c>
      <c r="H71" s="304"/>
      <c r="I71" s="283" t="s">
        <v>398</v>
      </c>
      <c r="J71" s="304"/>
      <c r="K71" s="283" t="s">
        <v>398</v>
      </c>
      <c r="L71" s="283" t="s">
        <v>401</v>
      </c>
      <c r="M71" s="308" t="s">
        <v>401</v>
      </c>
      <c r="N71" s="283" t="s">
        <v>398</v>
      </c>
      <c r="O71" s="306"/>
      <c r="P71" s="283" t="s">
        <v>398</v>
      </c>
      <c r="Q71" s="283" t="s">
        <v>398</v>
      </c>
      <c r="R71" s="283" t="s">
        <v>398</v>
      </c>
      <c r="S71" s="283" t="s">
        <v>398</v>
      </c>
      <c r="T71" s="283" t="s">
        <v>401</v>
      </c>
      <c r="U71" s="283" t="s">
        <v>401</v>
      </c>
      <c r="V71" s="283" t="s">
        <v>401</v>
      </c>
      <c r="W71" s="283" t="s">
        <v>401</v>
      </c>
      <c r="X71" s="283" t="s">
        <v>401</v>
      </c>
      <c r="Y71" s="308" t="s">
        <v>401</v>
      </c>
      <c r="Z71" s="308" t="s">
        <v>401</v>
      </c>
      <c r="AA71" s="308" t="s">
        <v>401</v>
      </c>
      <c r="AB71" s="308" t="s">
        <v>401</v>
      </c>
      <c r="AC71" s="308" t="s">
        <v>401</v>
      </c>
      <c r="AD71" s="285"/>
      <c r="AE71" s="285"/>
      <c r="AF71" s="285"/>
      <c r="AG71" s="285"/>
      <c r="AH71" s="285"/>
      <c r="BB71" s="267"/>
    </row>
    <row r="72" spans="1:54" s="266" customFormat="1" ht="10.199999999999999">
      <c r="A72" s="164"/>
      <c r="B72" s="192"/>
      <c r="C72" s="192"/>
      <c r="D72" s="301"/>
      <c r="E72" s="281" t="s">
        <v>418</v>
      </c>
      <c r="F72" s="282"/>
      <c r="G72" s="283" t="s">
        <v>398</v>
      </c>
      <c r="H72" s="304"/>
      <c r="I72" s="283" t="s">
        <v>398</v>
      </c>
      <c r="J72" s="304"/>
      <c r="K72" s="283" t="s">
        <v>398</v>
      </c>
      <c r="L72" s="283" t="s">
        <v>398</v>
      </c>
      <c r="M72" s="308" t="s">
        <v>398</v>
      </c>
      <c r="N72" s="283" t="s">
        <v>398</v>
      </c>
      <c r="O72" s="306"/>
      <c r="P72" s="283" t="s">
        <v>398</v>
      </c>
      <c r="Q72" s="283" t="s">
        <v>398</v>
      </c>
      <c r="R72" s="283" t="s">
        <v>398</v>
      </c>
      <c r="S72" s="283" t="s">
        <v>398</v>
      </c>
      <c r="T72" s="283" t="s">
        <v>398</v>
      </c>
      <c r="U72" s="283" t="s">
        <v>398</v>
      </c>
      <c r="V72" s="283" t="s">
        <v>398</v>
      </c>
      <c r="W72" s="283" t="s">
        <v>398</v>
      </c>
      <c r="X72" s="283" t="s">
        <v>398</v>
      </c>
      <c r="Y72" s="308" t="s">
        <v>398</v>
      </c>
      <c r="Z72" s="308" t="s">
        <v>398</v>
      </c>
      <c r="AA72" s="308" t="s">
        <v>398</v>
      </c>
      <c r="AB72" s="308" t="s">
        <v>398</v>
      </c>
      <c r="AC72" s="308" t="s">
        <v>398</v>
      </c>
      <c r="AD72" s="285"/>
      <c r="AE72" s="285"/>
      <c r="AF72" s="285"/>
      <c r="AG72" s="285"/>
      <c r="AH72" s="285"/>
      <c r="BB72" s="267"/>
    </row>
    <row r="73" spans="1:54" s="266" customFormat="1" ht="10.199999999999999">
      <c r="A73" s="164"/>
      <c r="B73" s="192"/>
      <c r="C73" s="192"/>
      <c r="D73" s="301"/>
      <c r="E73" s="302" t="s">
        <v>419</v>
      </c>
      <c r="F73" s="298"/>
      <c r="G73" s="299"/>
      <c r="H73" s="304"/>
      <c r="I73" s="299"/>
      <c r="J73" s="304"/>
      <c r="K73" s="299"/>
      <c r="L73" s="299"/>
      <c r="M73" s="299"/>
      <c r="N73" s="299"/>
      <c r="O73" s="306"/>
      <c r="P73" s="299"/>
      <c r="Q73" s="299"/>
      <c r="R73" s="299"/>
      <c r="S73" s="299"/>
      <c r="T73" s="299"/>
      <c r="U73" s="299"/>
      <c r="V73" s="299"/>
      <c r="W73" s="299"/>
      <c r="X73" s="299"/>
      <c r="Y73" s="299"/>
      <c r="Z73" s="299"/>
      <c r="AA73" s="299"/>
      <c r="AB73" s="299"/>
      <c r="AC73" s="299"/>
      <c r="AD73" s="298"/>
      <c r="AE73" s="298"/>
      <c r="AF73" s="298"/>
      <c r="AG73" s="298"/>
      <c r="AH73" s="298"/>
      <c r="BB73" s="267"/>
    </row>
    <row r="74" spans="1:54" s="266" customFormat="1" ht="10.199999999999999">
      <c r="A74" s="164"/>
      <c r="B74" s="192"/>
      <c r="C74" s="192"/>
      <c r="D74" s="301"/>
      <c r="E74" s="281" t="s">
        <v>420</v>
      </c>
      <c r="F74" s="282"/>
      <c r="G74" s="309" t="s">
        <v>398</v>
      </c>
      <c r="H74" s="304">
        <v>0</v>
      </c>
      <c r="I74" s="309" t="s">
        <v>398</v>
      </c>
      <c r="J74" s="304">
        <v>0</v>
      </c>
      <c r="K74" s="309" t="s">
        <v>398</v>
      </c>
      <c r="L74" s="309" t="s">
        <v>398</v>
      </c>
      <c r="M74" s="310" t="s">
        <v>398</v>
      </c>
      <c r="N74" s="309" t="s">
        <v>398</v>
      </c>
      <c r="O74" s="306"/>
      <c r="P74" s="309" t="s">
        <v>398</v>
      </c>
      <c r="Q74" s="309" t="s">
        <v>398</v>
      </c>
      <c r="R74" s="309" t="s">
        <v>398</v>
      </c>
      <c r="S74" s="309" t="s">
        <v>398</v>
      </c>
      <c r="T74" s="309" t="s">
        <v>398</v>
      </c>
      <c r="U74" s="309" t="s">
        <v>398</v>
      </c>
      <c r="V74" s="309" t="s">
        <v>398</v>
      </c>
      <c r="W74" s="309" t="s">
        <v>398</v>
      </c>
      <c r="X74" s="309" t="s">
        <v>398</v>
      </c>
      <c r="Y74" s="310" t="s">
        <v>398</v>
      </c>
      <c r="Z74" s="310" t="s">
        <v>398</v>
      </c>
      <c r="AA74" s="310" t="s">
        <v>398</v>
      </c>
      <c r="AB74" s="310" t="s">
        <v>398</v>
      </c>
      <c r="AC74" s="310" t="s">
        <v>398</v>
      </c>
      <c r="AD74" s="311"/>
      <c r="AE74" s="311"/>
      <c r="AF74" s="311"/>
      <c r="AG74" s="311"/>
      <c r="AH74" s="311"/>
      <c r="BB74" s="267"/>
    </row>
    <row r="75" spans="1:54" s="266" customFormat="1" ht="10.199999999999999">
      <c r="A75" s="164"/>
      <c r="B75" s="192"/>
      <c r="C75" s="192"/>
      <c r="D75" s="301"/>
      <c r="E75" s="281" t="s">
        <v>421</v>
      </c>
      <c r="F75" s="282"/>
      <c r="G75" s="283" t="s">
        <v>397</v>
      </c>
      <c r="H75" s="304">
        <v>0</v>
      </c>
      <c r="I75" s="283" t="s">
        <v>398</v>
      </c>
      <c r="J75" s="304">
        <v>0</v>
      </c>
      <c r="K75" s="283" t="s">
        <v>401</v>
      </c>
      <c r="L75" s="283" t="s">
        <v>399</v>
      </c>
      <c r="M75" s="308" t="s">
        <v>399</v>
      </c>
      <c r="N75" s="283" t="s">
        <v>401</v>
      </c>
      <c r="O75" s="306"/>
      <c r="P75" s="283" t="s">
        <v>401</v>
      </c>
      <c r="Q75" s="283" t="s">
        <v>401</v>
      </c>
      <c r="R75" s="283" t="s">
        <v>401</v>
      </c>
      <c r="S75" s="283" t="s">
        <v>401</v>
      </c>
      <c r="T75" s="283" t="s">
        <v>399</v>
      </c>
      <c r="U75" s="283" t="s">
        <v>399</v>
      </c>
      <c r="V75" s="283" t="s">
        <v>399</v>
      </c>
      <c r="W75" s="283" t="s">
        <v>399</v>
      </c>
      <c r="X75" s="283" t="s">
        <v>399</v>
      </c>
      <c r="Y75" s="308" t="s">
        <v>399</v>
      </c>
      <c r="Z75" s="308" t="s">
        <v>399</v>
      </c>
      <c r="AA75" s="308" t="s">
        <v>399</v>
      </c>
      <c r="AB75" s="308" t="s">
        <v>399</v>
      </c>
      <c r="AC75" s="308" t="s">
        <v>399</v>
      </c>
      <c r="AD75" s="285"/>
      <c r="AE75" s="285"/>
      <c r="AF75" s="285"/>
      <c r="AG75" s="285"/>
      <c r="AH75" s="285"/>
      <c r="BB75" s="267"/>
    </row>
    <row r="76" spans="1:54" s="266" customFormat="1" ht="10.199999999999999">
      <c r="A76" s="164"/>
      <c r="B76" s="192"/>
      <c r="C76" s="192"/>
      <c r="D76" s="301"/>
      <c r="E76" s="281" t="s">
        <v>422</v>
      </c>
      <c r="F76" s="282"/>
      <c r="G76" s="283" t="s">
        <v>397</v>
      </c>
      <c r="H76" s="304">
        <v>0</v>
      </c>
      <c r="I76" s="283" t="s">
        <v>398</v>
      </c>
      <c r="J76" s="304">
        <v>0</v>
      </c>
      <c r="K76" s="304" t="s">
        <v>398</v>
      </c>
      <c r="L76" s="283" t="s">
        <v>398</v>
      </c>
      <c r="M76" s="308" t="s">
        <v>398</v>
      </c>
      <c r="N76" s="304" t="s">
        <v>398</v>
      </c>
      <c r="O76" s="306"/>
      <c r="P76" s="304" t="s">
        <v>398</v>
      </c>
      <c r="Q76" s="304" t="s">
        <v>398</v>
      </c>
      <c r="R76" s="304" t="s">
        <v>398</v>
      </c>
      <c r="S76" s="304" t="s">
        <v>398</v>
      </c>
      <c r="T76" s="283" t="s">
        <v>398</v>
      </c>
      <c r="U76" s="283" t="s">
        <v>398</v>
      </c>
      <c r="V76" s="283" t="s">
        <v>398</v>
      </c>
      <c r="W76" s="283" t="s">
        <v>398</v>
      </c>
      <c r="X76" s="283" t="s">
        <v>398</v>
      </c>
      <c r="Y76" s="308" t="s">
        <v>398</v>
      </c>
      <c r="Z76" s="308" t="s">
        <v>398</v>
      </c>
      <c r="AA76" s="308" t="s">
        <v>398</v>
      </c>
      <c r="AB76" s="308" t="s">
        <v>398</v>
      </c>
      <c r="AC76" s="308" t="s">
        <v>398</v>
      </c>
      <c r="AD76" s="285"/>
      <c r="AE76" s="285"/>
      <c r="AF76" s="285"/>
      <c r="AG76" s="285"/>
      <c r="AH76" s="285"/>
      <c r="BB76" s="267"/>
    </row>
    <row r="77" spans="1:54" s="266" customFormat="1" ht="10.199999999999999">
      <c r="A77" s="164"/>
      <c r="B77" s="192"/>
      <c r="C77" s="192"/>
      <c r="D77" s="301"/>
      <c r="E77" s="312" t="s">
        <v>423</v>
      </c>
      <c r="F77" s="313"/>
      <c r="G77" s="299"/>
      <c r="H77" s="300"/>
      <c r="I77" s="299"/>
      <c r="J77" s="299"/>
      <c r="K77" s="299"/>
      <c r="L77" s="299"/>
      <c r="M77" s="299"/>
      <c r="N77" s="299"/>
      <c r="O77" s="299"/>
      <c r="P77" s="298"/>
      <c r="Q77" s="298"/>
      <c r="R77" s="298"/>
      <c r="S77" s="298"/>
      <c r="T77" s="298"/>
      <c r="U77" s="298"/>
      <c r="V77" s="298"/>
      <c r="W77" s="298"/>
      <c r="X77" s="298"/>
      <c r="Y77" s="298"/>
      <c r="Z77" s="298"/>
      <c r="AA77" s="298"/>
      <c r="AB77" s="298"/>
      <c r="AC77" s="298"/>
      <c r="AD77" s="298"/>
      <c r="AE77" s="298"/>
      <c r="AF77" s="298"/>
      <c r="AG77" s="298"/>
      <c r="AH77" s="298"/>
      <c r="BB77" s="267"/>
    </row>
    <row r="78" spans="1:54" s="266" customFormat="1" ht="10.199999999999999">
      <c r="A78" s="164"/>
      <c r="B78" s="192"/>
      <c r="C78" s="192"/>
      <c r="D78" s="301"/>
      <c r="E78" s="302"/>
      <c r="F78" s="298"/>
      <c r="G78" s="314" t="s">
        <v>311</v>
      </c>
      <c r="H78" s="314"/>
      <c r="I78" s="314"/>
      <c r="J78" s="314"/>
      <c r="K78" s="314"/>
      <c r="L78" s="314"/>
      <c r="M78" s="314"/>
      <c r="N78" s="314" t="s">
        <v>329</v>
      </c>
      <c r="O78" s="314"/>
      <c r="P78" s="314"/>
      <c r="Q78" s="314"/>
      <c r="R78" s="314"/>
      <c r="S78" s="314"/>
      <c r="T78" s="314" t="s">
        <v>332</v>
      </c>
      <c r="U78" s="314"/>
      <c r="V78" s="314"/>
      <c r="W78" s="314"/>
      <c r="X78" s="314"/>
      <c r="Y78" s="315" t="s">
        <v>424</v>
      </c>
      <c r="Z78" s="316"/>
      <c r="AA78" s="316"/>
      <c r="AB78" s="316"/>
      <c r="AC78" s="317"/>
      <c r="AD78" s="315" t="s">
        <v>425</v>
      </c>
      <c r="AE78" s="316"/>
      <c r="AF78" s="316"/>
      <c r="AG78" s="316"/>
      <c r="AH78" s="317"/>
      <c r="BB78" s="267"/>
    </row>
    <row r="79" spans="1:54" ht="14.25" customHeight="1">
      <c r="A79" s="164"/>
      <c r="B79" s="192"/>
      <c r="C79" s="192"/>
      <c r="D79" s="301"/>
      <c r="E79" s="302"/>
      <c r="F79" s="298"/>
      <c r="G79" s="277" t="s">
        <v>394</v>
      </c>
      <c r="H79" s="277"/>
      <c r="I79" s="277"/>
      <c r="J79" s="277"/>
      <c r="K79" s="277"/>
      <c r="L79" s="277"/>
      <c r="M79" s="277"/>
      <c r="N79" s="277" t="s">
        <v>394</v>
      </c>
      <c r="O79" s="277"/>
      <c r="P79" s="277"/>
      <c r="Q79" s="277"/>
      <c r="R79" s="277"/>
      <c r="S79" s="277"/>
      <c r="T79" s="277" t="s">
        <v>394</v>
      </c>
      <c r="U79" s="277"/>
      <c r="V79" s="277"/>
      <c r="W79" s="277"/>
      <c r="X79" s="277"/>
      <c r="Y79" s="277" t="s">
        <v>394</v>
      </c>
      <c r="Z79" s="277"/>
      <c r="AA79" s="277"/>
      <c r="AB79" s="277"/>
      <c r="AC79" s="277"/>
      <c r="AD79" s="277" t="s">
        <v>394</v>
      </c>
      <c r="AE79" s="277"/>
      <c r="AF79" s="277"/>
      <c r="AG79" s="277"/>
      <c r="AH79" s="277"/>
    </row>
    <row r="80" spans="1:54" s="266" customFormat="1" ht="10.199999999999999">
      <c r="A80" s="164"/>
      <c r="B80" s="192"/>
      <c r="C80" s="192"/>
      <c r="D80" s="301"/>
      <c r="E80" s="302"/>
      <c r="F80" s="298"/>
      <c r="G80" s="278">
        <v>1</v>
      </c>
      <c r="H80" s="279" t="s">
        <v>395</v>
      </c>
      <c r="I80" s="278">
        <v>2</v>
      </c>
      <c r="J80" s="279" t="s">
        <v>395</v>
      </c>
      <c r="K80" s="278">
        <v>3</v>
      </c>
      <c r="L80" s="278">
        <v>4</v>
      </c>
      <c r="M80" s="278">
        <v>5</v>
      </c>
      <c r="N80" s="278">
        <v>1</v>
      </c>
      <c r="O80" s="279" t="s">
        <v>395</v>
      </c>
      <c r="P80" s="278">
        <v>2</v>
      </c>
      <c r="Q80" s="278">
        <v>3</v>
      </c>
      <c r="R80" s="278">
        <v>4</v>
      </c>
      <c r="S80" s="278">
        <v>5</v>
      </c>
      <c r="T80" s="278">
        <v>1</v>
      </c>
      <c r="U80" s="278">
        <v>2</v>
      </c>
      <c r="V80" s="278">
        <v>3</v>
      </c>
      <c r="W80" s="278">
        <v>4</v>
      </c>
      <c r="X80" s="278">
        <v>5</v>
      </c>
      <c r="Y80" s="278">
        <v>1</v>
      </c>
      <c r="Z80" s="278">
        <v>2</v>
      </c>
      <c r="AA80" s="278">
        <v>3</v>
      </c>
      <c r="AB80" s="278">
        <v>4</v>
      </c>
      <c r="AC80" s="278">
        <v>5</v>
      </c>
      <c r="AD80" s="278">
        <v>1</v>
      </c>
      <c r="AE80" s="278">
        <v>2</v>
      </c>
      <c r="AF80" s="278">
        <v>3</v>
      </c>
      <c r="AG80" s="278">
        <v>4</v>
      </c>
      <c r="AH80" s="278">
        <v>5</v>
      </c>
      <c r="BB80" s="267"/>
    </row>
    <row r="81" spans="1:54" s="266" customFormat="1" ht="10.199999999999999">
      <c r="A81" s="164"/>
      <c r="B81" s="192"/>
      <c r="C81" s="192"/>
      <c r="D81" s="301"/>
      <c r="E81" s="281" t="s">
        <v>426</v>
      </c>
      <c r="F81" s="282"/>
      <c r="G81" s="318" t="s">
        <v>427</v>
      </c>
      <c r="H81" s="319"/>
      <c r="I81" s="319"/>
      <c r="J81" s="319"/>
      <c r="K81" s="319"/>
      <c r="L81" s="319"/>
      <c r="M81" s="320"/>
      <c r="N81" s="321" t="s">
        <v>428</v>
      </c>
      <c r="O81" s="322"/>
      <c r="P81" s="322"/>
      <c r="Q81" s="322"/>
      <c r="R81" s="322"/>
      <c r="S81" s="323"/>
      <c r="T81" s="324" t="s">
        <v>429</v>
      </c>
      <c r="U81" s="325"/>
      <c r="V81" s="325"/>
      <c r="W81" s="325"/>
      <c r="X81" s="326"/>
      <c r="Y81" s="324" t="s">
        <v>429</v>
      </c>
      <c r="Z81" s="325"/>
      <c r="AA81" s="325"/>
      <c r="AB81" s="325"/>
      <c r="AC81" s="326"/>
      <c r="AD81" s="324" t="s">
        <v>429</v>
      </c>
      <c r="AE81" s="325"/>
      <c r="AF81" s="325"/>
      <c r="AG81" s="325"/>
      <c r="AH81" s="326"/>
      <c r="BB81" s="267"/>
    </row>
    <row r="82" spans="1:54" s="266" customFormat="1" ht="10.199999999999999">
      <c r="A82" s="164"/>
      <c r="B82" s="192"/>
      <c r="C82" s="192"/>
      <c r="D82" s="301"/>
      <c r="E82" s="281" t="s">
        <v>430</v>
      </c>
      <c r="F82" s="282"/>
      <c r="G82" s="327" t="s">
        <v>431</v>
      </c>
      <c r="H82" s="328"/>
      <c r="I82" s="327" t="s">
        <v>431</v>
      </c>
      <c r="J82" s="327"/>
      <c r="K82" s="327" t="s">
        <v>431</v>
      </c>
      <c r="L82" s="327" t="s">
        <v>431</v>
      </c>
      <c r="M82" s="327" t="s">
        <v>431</v>
      </c>
      <c r="N82" s="283" t="s">
        <v>403</v>
      </c>
      <c r="O82" s="304">
        <v>0</v>
      </c>
      <c r="P82" s="283" t="s">
        <v>403</v>
      </c>
      <c r="Q82" s="283" t="s">
        <v>403</v>
      </c>
      <c r="R82" s="283" t="s">
        <v>403</v>
      </c>
      <c r="S82" s="283" t="s">
        <v>403</v>
      </c>
      <c r="T82" s="283" t="s">
        <v>397</v>
      </c>
      <c r="U82" s="283" t="s">
        <v>397</v>
      </c>
      <c r="V82" s="283" t="s">
        <v>397</v>
      </c>
      <c r="W82" s="283" t="s">
        <v>397</v>
      </c>
      <c r="X82" s="283" t="s">
        <v>397</v>
      </c>
      <c r="Y82" s="285"/>
      <c r="Z82" s="285"/>
      <c r="AA82" s="285"/>
      <c r="AB82" s="285"/>
      <c r="AC82" s="285"/>
      <c r="AD82" s="285"/>
      <c r="AE82" s="285"/>
      <c r="AF82" s="285"/>
      <c r="AG82" s="285"/>
      <c r="AH82" s="285"/>
      <c r="BB82" s="267"/>
    </row>
    <row r="83" spans="1:54" s="266" customFormat="1" ht="10.199999999999999">
      <c r="A83" s="164"/>
      <c r="B83" s="192"/>
      <c r="C83" s="192"/>
      <c r="D83" s="301"/>
      <c r="E83" s="281" t="s">
        <v>432</v>
      </c>
      <c r="F83" s="282"/>
      <c r="G83" s="327" t="s">
        <v>431</v>
      </c>
      <c r="H83" s="328"/>
      <c r="I83" s="327" t="s">
        <v>431</v>
      </c>
      <c r="J83" s="327"/>
      <c r="K83" s="327" t="s">
        <v>431</v>
      </c>
      <c r="L83" s="327" t="s">
        <v>431</v>
      </c>
      <c r="M83" s="327" t="s">
        <v>431</v>
      </c>
      <c r="N83" s="283" t="s">
        <v>403</v>
      </c>
      <c r="O83" s="304">
        <v>0</v>
      </c>
      <c r="P83" s="283" t="s">
        <v>403</v>
      </c>
      <c r="Q83" s="283" t="s">
        <v>403</v>
      </c>
      <c r="R83" s="283" t="s">
        <v>403</v>
      </c>
      <c r="S83" s="283" t="s">
        <v>403</v>
      </c>
      <c r="T83" s="283" t="s">
        <v>403</v>
      </c>
      <c r="U83" s="283" t="s">
        <v>403</v>
      </c>
      <c r="V83" s="283" t="s">
        <v>403</v>
      </c>
      <c r="W83" s="283" t="s">
        <v>403</v>
      </c>
      <c r="X83" s="283" t="s">
        <v>403</v>
      </c>
      <c r="Y83" s="285"/>
      <c r="Z83" s="285"/>
      <c r="AA83" s="285"/>
      <c r="AB83" s="285"/>
      <c r="AC83" s="285"/>
      <c r="AD83" s="285"/>
      <c r="AE83" s="285"/>
      <c r="AF83" s="285"/>
      <c r="AG83" s="285"/>
      <c r="AH83" s="285"/>
      <c r="BB83" s="267"/>
    </row>
    <row r="84" spans="1:54" s="266" customFormat="1" ht="10.199999999999999">
      <c r="A84" s="164"/>
      <c r="B84" s="192"/>
      <c r="C84" s="192"/>
      <c r="D84" s="301"/>
      <c r="E84" s="281" t="s">
        <v>433</v>
      </c>
      <c r="F84" s="282"/>
      <c r="G84" s="327" t="s">
        <v>431</v>
      </c>
      <c r="H84" s="328"/>
      <c r="I84" s="327" t="s">
        <v>431</v>
      </c>
      <c r="J84" s="327"/>
      <c r="K84" s="327" t="s">
        <v>431</v>
      </c>
      <c r="L84" s="327" t="s">
        <v>431</v>
      </c>
      <c r="M84" s="327" t="s">
        <v>431</v>
      </c>
      <c r="N84" s="283" t="s">
        <v>403</v>
      </c>
      <c r="O84" s="304"/>
      <c r="P84" s="283" t="s">
        <v>403</v>
      </c>
      <c r="Q84" s="283" t="s">
        <v>403</v>
      </c>
      <c r="R84" s="283" t="s">
        <v>403</v>
      </c>
      <c r="S84" s="283" t="s">
        <v>403</v>
      </c>
      <c r="T84" s="283" t="s">
        <v>398</v>
      </c>
      <c r="U84" s="283" t="s">
        <v>398</v>
      </c>
      <c r="V84" s="283" t="s">
        <v>398</v>
      </c>
      <c r="W84" s="283" t="s">
        <v>398</v>
      </c>
      <c r="X84" s="283" t="s">
        <v>398</v>
      </c>
      <c r="Y84" s="285"/>
      <c r="Z84" s="285"/>
      <c r="AA84" s="285"/>
      <c r="AB84" s="285"/>
      <c r="AC84" s="285"/>
      <c r="AD84" s="285"/>
      <c r="AE84" s="285"/>
      <c r="AF84" s="285"/>
      <c r="AG84" s="285"/>
      <c r="AH84" s="285"/>
      <c r="BB84" s="267"/>
    </row>
    <row r="85" spans="1:54" s="266" customFormat="1" ht="10.199999999999999">
      <c r="A85" s="164"/>
      <c r="B85" s="192"/>
      <c r="C85" s="192"/>
      <c r="D85" s="301"/>
      <c r="E85" s="281" t="s">
        <v>434</v>
      </c>
      <c r="F85" s="282"/>
      <c r="G85" s="327" t="s">
        <v>431</v>
      </c>
      <c r="H85" s="328"/>
      <c r="I85" s="327" t="s">
        <v>431</v>
      </c>
      <c r="J85" s="327"/>
      <c r="K85" s="327" t="s">
        <v>431</v>
      </c>
      <c r="L85" s="327" t="s">
        <v>431</v>
      </c>
      <c r="M85" s="327" t="s">
        <v>431</v>
      </c>
      <c r="N85" s="283" t="s">
        <v>403</v>
      </c>
      <c r="O85" s="304"/>
      <c r="P85" s="283" t="s">
        <v>403</v>
      </c>
      <c r="Q85" s="283" t="s">
        <v>403</v>
      </c>
      <c r="R85" s="283" t="s">
        <v>403</v>
      </c>
      <c r="S85" s="283" t="s">
        <v>403</v>
      </c>
      <c r="T85" s="283" t="s">
        <v>403</v>
      </c>
      <c r="U85" s="283" t="s">
        <v>403</v>
      </c>
      <c r="V85" s="283" t="s">
        <v>403</v>
      </c>
      <c r="W85" s="283" t="s">
        <v>403</v>
      </c>
      <c r="X85" s="283" t="s">
        <v>403</v>
      </c>
      <c r="Y85" s="285"/>
      <c r="Z85" s="285"/>
      <c r="AA85" s="285"/>
      <c r="AB85" s="285"/>
      <c r="AC85" s="285"/>
      <c r="AD85" s="285"/>
      <c r="AE85" s="285"/>
      <c r="AF85" s="285"/>
      <c r="AG85" s="285"/>
      <c r="AH85" s="285"/>
      <c r="BB85" s="267"/>
    </row>
    <row r="86" spans="1:54" s="266" customFormat="1" ht="10.199999999999999">
      <c r="A86" s="164"/>
      <c r="B86" s="192"/>
      <c r="C86" s="192"/>
      <c r="D86" s="329"/>
      <c r="E86" s="281" t="s">
        <v>435</v>
      </c>
      <c r="F86" s="282"/>
      <c r="G86" s="327" t="s">
        <v>431</v>
      </c>
      <c r="H86" s="328"/>
      <c r="I86" s="327" t="s">
        <v>431</v>
      </c>
      <c r="J86" s="327"/>
      <c r="K86" s="327" t="s">
        <v>431</v>
      </c>
      <c r="L86" s="327" t="s">
        <v>431</v>
      </c>
      <c r="M86" s="327" t="s">
        <v>431</v>
      </c>
      <c r="N86" s="283" t="s">
        <v>403</v>
      </c>
      <c r="O86" s="304"/>
      <c r="P86" s="283" t="s">
        <v>403</v>
      </c>
      <c r="Q86" s="283" t="s">
        <v>403</v>
      </c>
      <c r="R86" s="283" t="s">
        <v>403</v>
      </c>
      <c r="S86" s="283" t="s">
        <v>403</v>
      </c>
      <c r="T86" s="283" t="s">
        <v>397</v>
      </c>
      <c r="U86" s="283" t="s">
        <v>397</v>
      </c>
      <c r="V86" s="283" t="s">
        <v>397</v>
      </c>
      <c r="W86" s="283" t="s">
        <v>397</v>
      </c>
      <c r="X86" s="283" t="s">
        <v>397</v>
      </c>
      <c r="Y86" s="285"/>
      <c r="Z86" s="285"/>
      <c r="AA86" s="285"/>
      <c r="AB86" s="285"/>
      <c r="AC86" s="285"/>
      <c r="AD86" s="285"/>
      <c r="AE86" s="285"/>
      <c r="AF86" s="285"/>
      <c r="AG86" s="285"/>
      <c r="AH86" s="285"/>
      <c r="BB86" s="267"/>
    </row>
    <row r="88" spans="1:54">
      <c r="H88" s="330" t="s">
        <v>436</v>
      </c>
      <c r="O88" s="167" t="s">
        <v>437</v>
      </c>
    </row>
    <row r="89" spans="1:54">
      <c r="H89" s="331" t="s">
        <v>438</v>
      </c>
      <c r="O89" s="167" t="s">
        <v>439</v>
      </c>
    </row>
    <row r="90" spans="1:54">
      <c r="H90" s="331" t="s">
        <v>440</v>
      </c>
    </row>
  </sheetData>
  <mergeCells count="162">
    <mergeCell ref="E82:F82"/>
    <mergeCell ref="E83:F83"/>
    <mergeCell ref="E84:F84"/>
    <mergeCell ref="E85:F85"/>
    <mergeCell ref="E86:F86"/>
    <mergeCell ref="E81:F81"/>
    <mergeCell ref="G81:M81"/>
    <mergeCell ref="N81:S81"/>
    <mergeCell ref="T81:X81"/>
    <mergeCell ref="Y81:AC81"/>
    <mergeCell ref="AD81:AH81"/>
    <mergeCell ref="T78:X78"/>
    <mergeCell ref="Y78:AC78"/>
    <mergeCell ref="AD78:AH78"/>
    <mergeCell ref="G79:M79"/>
    <mergeCell ref="N79:S79"/>
    <mergeCell ref="T79:X79"/>
    <mergeCell ref="Y79:AC79"/>
    <mergeCell ref="AD79:AH79"/>
    <mergeCell ref="E72:F72"/>
    <mergeCell ref="E74:F74"/>
    <mergeCell ref="E75:F75"/>
    <mergeCell ref="E76:F76"/>
    <mergeCell ref="G78:M78"/>
    <mergeCell ref="N78:S78"/>
    <mergeCell ref="G64:M64"/>
    <mergeCell ref="N64:S64"/>
    <mergeCell ref="T64:X64"/>
    <mergeCell ref="Y64:AC64"/>
    <mergeCell ref="AD64:AH64"/>
    <mergeCell ref="G65:M65"/>
    <mergeCell ref="N65:S65"/>
    <mergeCell ref="T65:X65"/>
    <mergeCell ref="Y65:AC65"/>
    <mergeCell ref="AD65:AH65"/>
    <mergeCell ref="D57:D60"/>
    <mergeCell ref="E57:F57"/>
    <mergeCell ref="E58:F58"/>
    <mergeCell ref="E59:F59"/>
    <mergeCell ref="E60:F60"/>
    <mergeCell ref="D63:D86"/>
    <mergeCell ref="E68:F68"/>
    <mergeCell ref="E69:F69"/>
    <mergeCell ref="E70:F70"/>
    <mergeCell ref="E71:F71"/>
    <mergeCell ref="AD54:AH54"/>
    <mergeCell ref="G55:M55"/>
    <mergeCell ref="N55:S55"/>
    <mergeCell ref="T55:X55"/>
    <mergeCell ref="Y55:AC55"/>
    <mergeCell ref="AD55:AH55"/>
    <mergeCell ref="R50:Z50"/>
    <mergeCell ref="AA50:AE50"/>
    <mergeCell ref="A52:A86"/>
    <mergeCell ref="E52:F52"/>
    <mergeCell ref="G52:AH52"/>
    <mergeCell ref="D53:AH53"/>
    <mergeCell ref="G54:M54"/>
    <mergeCell ref="N54:S54"/>
    <mergeCell ref="T54:X54"/>
    <mergeCell ref="Y54:AC54"/>
    <mergeCell ref="E26:G26"/>
    <mergeCell ref="I26:J28"/>
    <mergeCell ref="L26:N27"/>
    <mergeCell ref="Q29:Z29"/>
    <mergeCell ref="AA29:AE29"/>
    <mergeCell ref="A31:A51"/>
    <mergeCell ref="R41:Z42"/>
    <mergeCell ref="S43:Y44"/>
    <mergeCell ref="T45:X46"/>
    <mergeCell ref="U47:W48"/>
    <mergeCell ref="D22:D24"/>
    <mergeCell ref="F22:G24"/>
    <mergeCell ref="I22:L24"/>
    <mergeCell ref="Q22:S22"/>
    <mergeCell ref="Q23:S23"/>
    <mergeCell ref="Q24:S24"/>
    <mergeCell ref="Q18:S19"/>
    <mergeCell ref="Z18:Z27"/>
    <mergeCell ref="I19:L20"/>
    <mergeCell ref="N19:O20"/>
    <mergeCell ref="U19:V24"/>
    <mergeCell ref="X19:X24"/>
    <mergeCell ref="Q20:S20"/>
    <mergeCell ref="Q21:S21"/>
    <mergeCell ref="X25:X27"/>
    <mergeCell ref="F14:H15"/>
    <mergeCell ref="J14:L15"/>
    <mergeCell ref="N14:O15"/>
    <mergeCell ref="X14:X18"/>
    <mergeCell ref="AJ14:AK14"/>
    <mergeCell ref="D15:D16"/>
    <mergeCell ref="AJ15:AK15"/>
    <mergeCell ref="K17:M17"/>
    <mergeCell ref="D18:D20"/>
    <mergeCell ref="F18:G20"/>
    <mergeCell ref="AL11:AM11"/>
    <mergeCell ref="X12:X13"/>
    <mergeCell ref="AJ12:AK12"/>
    <mergeCell ref="AL12:AM15"/>
    <mergeCell ref="AJ13:AK13"/>
    <mergeCell ref="AR13:BB15"/>
    <mergeCell ref="AA8:AC8"/>
    <mergeCell ref="AL8:AM8"/>
    <mergeCell ref="AJ9:AK9"/>
    <mergeCell ref="AL9:AM9"/>
    <mergeCell ref="A10:A30"/>
    <mergeCell ref="AJ10:AK10"/>
    <mergeCell ref="AL10:AM10"/>
    <mergeCell ref="B11:B30"/>
    <mergeCell ref="D11:D13"/>
    <mergeCell ref="AJ11:AK11"/>
    <mergeCell ref="AD6:AF6"/>
    <mergeCell ref="AG6:AI6"/>
    <mergeCell ref="AL6:AM6"/>
    <mergeCell ref="AW6:AX6"/>
    <mergeCell ref="AA7:AC7"/>
    <mergeCell ref="AL7:AM7"/>
    <mergeCell ref="AW7:AY7"/>
    <mergeCell ref="AW5:AZ5"/>
    <mergeCell ref="J6:J9"/>
    <mergeCell ref="K6:K9"/>
    <mergeCell ref="L6:L9"/>
    <mergeCell ref="M6:M9"/>
    <mergeCell ref="N6:N9"/>
    <mergeCell ref="O6:T9"/>
    <mergeCell ref="U6:U9"/>
    <mergeCell ref="V6:V9"/>
    <mergeCell ref="AA6:AC6"/>
    <mergeCell ref="AW4:AZ4"/>
    <mergeCell ref="D5:I5"/>
    <mergeCell ref="J5:N5"/>
    <mergeCell ref="O5:V5"/>
    <mergeCell ref="W5:W9"/>
    <mergeCell ref="X5:X9"/>
    <mergeCell ref="AA5:AC5"/>
    <mergeCell ref="AD5:AF5"/>
    <mergeCell ref="AG5:AI5"/>
    <mergeCell ref="AL5:AM5"/>
    <mergeCell ref="AL3:AM3"/>
    <mergeCell ref="AO3:AP3"/>
    <mergeCell ref="AA4:AC4"/>
    <mergeCell ref="AD4:AF4"/>
    <mergeCell ref="AG4:AI4"/>
    <mergeCell ref="AJ4:AK4"/>
    <mergeCell ref="AL4:AM4"/>
    <mergeCell ref="AS2:AS3"/>
    <mergeCell ref="AT2:AT3"/>
    <mergeCell ref="AU2:AV2"/>
    <mergeCell ref="AW2:AZ2"/>
    <mergeCell ref="BA2:BA3"/>
    <mergeCell ref="BB2:BB3"/>
    <mergeCell ref="A1:A9"/>
    <mergeCell ref="B1:E3"/>
    <mergeCell ref="AD2:AF2"/>
    <mergeCell ref="AG2:AI2"/>
    <mergeCell ref="AJ2:AM2"/>
    <mergeCell ref="AR2:AR3"/>
    <mergeCell ref="AA3:AC3"/>
    <mergeCell ref="AD3:AF3"/>
    <mergeCell ref="AG3:AI3"/>
    <mergeCell ref="AJ3:AK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Huong dan</vt:lpstr>
      <vt:lpstr>Co cau to chuc BP</vt:lpstr>
      <vt:lpstr>KNL Tp KD final</vt:lpstr>
      <vt:lpstr>KNL KD pt du an final</vt:lpstr>
      <vt:lpstr>Tu dien NL</vt:lpstr>
      <vt:lpstr>He thong QTNS</vt:lpstr>
      <vt:lpstr>3p</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2024-02-28T02:18:29Z</dcterms:created>
  <dcterms:modified xsi:type="dcterms:W3CDTF">2024-02-28T02:31:20Z</dcterms:modified>
</cp:coreProperties>
</file>