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980" windowHeight="9090"/>
  </bookViews>
  <sheets>
    <sheet name="Bang tinh thuong Tet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K8" i="1" l="1"/>
  <c r="I8" i="1"/>
  <c r="K7" i="1"/>
  <c r="L7" i="1" s="1"/>
  <c r="N7" i="1" s="1"/>
  <c r="K6" i="1"/>
  <c r="L8" i="1" l="1"/>
  <c r="N8" i="1" s="1"/>
  <c r="M5" i="1"/>
  <c r="L6" i="1"/>
  <c r="N6" i="1" s="1"/>
  <c r="N5" i="1" l="1"/>
</calcChain>
</file>

<file path=xl/sharedStrings.xml><?xml version="1.0" encoding="utf-8"?>
<sst xmlns="http://schemas.openxmlformats.org/spreadsheetml/2006/main" count="31" uniqueCount="29">
  <si>
    <t>TT</t>
  </si>
  <si>
    <t>Họ tên</t>
  </si>
  <si>
    <t>Chức danh</t>
  </si>
  <si>
    <t>Ngày bắt đầu làm việc</t>
  </si>
  <si>
    <t>Từ ngày</t>
  </si>
  <si>
    <t xml:space="preserve"> 
đến hết ngày</t>
  </si>
  <si>
    <t xml:space="preserve"> 
Thời gian tính thưởng từ ngày </t>
  </si>
  <si>
    <t xml:space="preserve"> 
TỔNG CỘNG</t>
  </si>
  <si>
    <t>BẢNG TÍNH THƯỞNG TẾT</t>
  </si>
  <si>
    <t>Sản xuất</t>
  </si>
  <si>
    <t>Vận tải</t>
  </si>
  <si>
    <t>Phó phòng</t>
  </si>
  <si>
    <t>Nghỉ không lương</t>
  </si>
  <si>
    <t>A</t>
  </si>
  <si>
    <t>B</t>
  </si>
  <si>
    <t>C</t>
  </si>
  <si>
    <t>Lương hàng tháng</t>
  </si>
  <si>
    <t xml:space="preserve"> Thưởng</t>
  </si>
  <si>
    <t xml:space="preserve"> Ghi chú</t>
  </si>
  <si>
    <t xml:space="preserve">Thời gian tính nghỉ không lương </t>
  </si>
  <si>
    <t xml:space="preserve"> Thời gian tính thưởng</t>
  </si>
  <si>
    <t xml:space="preserve"> Số ngày</t>
  </si>
  <si>
    <t>Lý do nghỉ</t>
  </si>
  <si>
    <t>Số ngày</t>
  </si>
  <si>
    <t>Đến ngày</t>
  </si>
  <si>
    <t>Kinh doanh</t>
  </si>
  <si>
    <t>Nhân viên</t>
  </si>
  <si>
    <t>Mã</t>
  </si>
  <si>
    <t>Bộ phận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</si>
</sst>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Arial"/>
      <family val="2"/>
      <charset val="163"/>
      <scheme val="minor"/>
    </font>
    <font>
      <b/>
      <sz val="18"/>
      <color theme="1"/>
      <name val="Arial"/>
      <family val="2"/>
      <charset val="163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vertical="center" wrapText="1"/>
    </xf>
    <xf numFmtId="14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14" fontId="0" fillId="0" borderId="1" xfId="0" applyNumberFormat="1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9"/>
  <sheetViews>
    <sheetView tabSelected="1" workbookViewId="0">
      <selection activeCell="D5" sqref="D5"/>
    </sheetView>
  </sheetViews>
  <sheetFormatPr defaultRowHeight="14.25" x14ac:dyDescent="0.2"/>
  <cols>
    <col min="1" max="1" width="4.125" style="1" customWidth="1"/>
    <col min="2" max="2" width="5.875" style="1" customWidth="1"/>
    <col min="3" max="3" width="3.875" style="1" customWidth="1"/>
    <col min="4" max="4" width="14.875" style="1" customWidth="1"/>
    <col min="5" max="5" width="12.625" style="1" bestFit="1" customWidth="1"/>
    <col min="6" max="6" width="11" style="1" customWidth="1"/>
    <col min="7" max="8" width="9.875" style="1" bestFit="1" customWidth="1"/>
    <col min="9" max="9" width="9" style="1"/>
    <col min="10" max="10" width="26.5" style="1" bestFit="1" customWidth="1"/>
    <col min="11" max="11" width="9.875" style="1" bestFit="1" customWidth="1"/>
    <col min="12" max="12" width="6.375" style="1" customWidth="1"/>
    <col min="13" max="13" width="12.375" style="1" bestFit="1" customWidth="1"/>
    <col min="14" max="14" width="17.625" style="1" customWidth="1"/>
    <col min="15" max="16384" width="9" style="1"/>
  </cols>
  <sheetData>
    <row r="1" spans="1:15" ht="23.25" x14ac:dyDescent="0.2">
      <c r="A1" s="11" t="s">
        <v>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x14ac:dyDescent="0.2">
      <c r="J2" s="1" t="s">
        <v>6</v>
      </c>
      <c r="K2" s="2">
        <v>44562</v>
      </c>
      <c r="L2" s="1" t="s">
        <v>5</v>
      </c>
      <c r="M2" s="3">
        <v>44926</v>
      </c>
    </row>
    <row r="3" spans="1:15" x14ac:dyDescent="0.2">
      <c r="A3" s="9" t="s">
        <v>0</v>
      </c>
      <c r="B3" s="9" t="s">
        <v>27</v>
      </c>
      <c r="C3" s="9" t="s">
        <v>1</v>
      </c>
      <c r="D3" s="9" t="s">
        <v>28</v>
      </c>
      <c r="E3" s="9" t="s">
        <v>2</v>
      </c>
      <c r="F3" s="9" t="s">
        <v>3</v>
      </c>
      <c r="G3" s="9" t="s">
        <v>19</v>
      </c>
      <c r="H3" s="9"/>
      <c r="I3" s="9"/>
      <c r="J3" s="9"/>
      <c r="K3" s="9" t="s">
        <v>20</v>
      </c>
      <c r="L3" s="9"/>
      <c r="M3" s="9" t="s">
        <v>16</v>
      </c>
      <c r="N3" s="9" t="s">
        <v>17</v>
      </c>
      <c r="O3" s="9" t="s">
        <v>18</v>
      </c>
    </row>
    <row r="4" spans="1:15" ht="28.5" x14ac:dyDescent="0.2">
      <c r="A4" s="9"/>
      <c r="B4" s="9"/>
      <c r="C4" s="9"/>
      <c r="D4" s="9"/>
      <c r="E4" s="9"/>
      <c r="F4" s="9"/>
      <c r="G4" s="10" t="s">
        <v>4</v>
      </c>
      <c r="H4" s="10" t="s">
        <v>24</v>
      </c>
      <c r="I4" s="10" t="s">
        <v>23</v>
      </c>
      <c r="J4" s="10" t="s">
        <v>22</v>
      </c>
      <c r="K4" s="10" t="s">
        <v>4</v>
      </c>
      <c r="L4" s="10" t="s">
        <v>21</v>
      </c>
      <c r="M4" s="9"/>
      <c r="N4" s="9"/>
      <c r="O4" s="9"/>
    </row>
    <row r="5" spans="1:15" x14ac:dyDescent="0.2">
      <c r="A5" s="4"/>
      <c r="B5" s="4" t="s">
        <v>7</v>
      </c>
      <c r="C5" s="4"/>
      <c r="D5" s="4"/>
      <c r="E5" s="4"/>
      <c r="F5" s="4"/>
      <c r="G5" s="4"/>
      <c r="H5" s="4"/>
      <c r="I5" s="4"/>
      <c r="J5" s="4"/>
      <c r="K5" s="4"/>
      <c r="L5" s="4"/>
      <c r="M5" s="5">
        <f>SUBTOTAL(9,M6:M64)</f>
        <v>53361088</v>
      </c>
      <c r="N5" s="5">
        <f>SUBTOTAL(9,N6:N64)</f>
        <v>51658184.230000004</v>
      </c>
      <c r="O5" s="4"/>
    </row>
    <row r="6" spans="1:15" x14ac:dyDescent="0.2">
      <c r="A6" s="4">
        <v>1</v>
      </c>
      <c r="B6" s="6"/>
      <c r="C6" s="6" t="s">
        <v>13</v>
      </c>
      <c r="D6" s="6" t="s">
        <v>25</v>
      </c>
      <c r="E6" s="6" t="s">
        <v>11</v>
      </c>
      <c r="F6" s="7">
        <v>43961</v>
      </c>
      <c r="G6" s="4"/>
      <c r="H6" s="4"/>
      <c r="I6" s="6">
        <v>0</v>
      </c>
      <c r="J6" s="4"/>
      <c r="K6" s="7">
        <f>IF(F6&lt;=$K$2,$K$2,F6)</f>
        <v>44562</v>
      </c>
      <c r="L6" s="6">
        <f>($M$2-K6+1)-I6</f>
        <v>365</v>
      </c>
      <c r="M6" s="5">
        <v>23257030</v>
      </c>
      <c r="N6" s="5">
        <f>ROUND(M6/365*L6,2)</f>
        <v>23257030</v>
      </c>
      <c r="O6" s="4"/>
    </row>
    <row r="7" spans="1:15" x14ac:dyDescent="0.2">
      <c r="A7" s="4">
        <v>2</v>
      </c>
      <c r="B7" s="4"/>
      <c r="C7" s="6" t="s">
        <v>14</v>
      </c>
      <c r="D7" s="4" t="s">
        <v>9</v>
      </c>
      <c r="E7" s="6" t="s">
        <v>26</v>
      </c>
      <c r="F7" s="7">
        <v>44333</v>
      </c>
      <c r="G7" s="4"/>
      <c r="H7" s="4"/>
      <c r="I7" s="4">
        <v>0</v>
      </c>
      <c r="J7" s="4"/>
      <c r="K7" s="7">
        <f>IF(F7&lt;=$K$2,$K$2,F7)</f>
        <v>44562</v>
      </c>
      <c r="L7" s="6">
        <f>($M$2-K7+1)-I7</f>
        <v>365</v>
      </c>
      <c r="M7" s="5">
        <v>5241663</v>
      </c>
      <c r="N7" s="5">
        <f>ROUND(M7/365*L7,2)</f>
        <v>5241663</v>
      </c>
      <c r="O7" s="4"/>
    </row>
    <row r="8" spans="1:15" x14ac:dyDescent="0.2">
      <c r="A8" s="4">
        <v>3</v>
      </c>
      <c r="B8" s="4"/>
      <c r="C8" s="6" t="s">
        <v>15</v>
      </c>
      <c r="D8" s="4" t="s">
        <v>10</v>
      </c>
      <c r="E8" s="6" t="s">
        <v>26</v>
      </c>
      <c r="F8" s="8">
        <v>44106</v>
      </c>
      <c r="G8" s="8">
        <v>44669</v>
      </c>
      <c r="H8" s="8">
        <v>44693</v>
      </c>
      <c r="I8" s="4">
        <f>IF(G8&lt;&gt;0,H8-G8+1,0)</f>
        <v>25</v>
      </c>
      <c r="J8" s="4" t="s">
        <v>12</v>
      </c>
      <c r="K8" s="7">
        <f>IF(F8&lt;=$K$2,$K$2,F8)</f>
        <v>44562</v>
      </c>
      <c r="L8" s="6">
        <f>($M$2-K8+1)-I8</f>
        <v>340</v>
      </c>
      <c r="M8" s="5">
        <v>24862395</v>
      </c>
      <c r="N8" s="5">
        <f>ROUND(M8/365*L8,2)</f>
        <v>23159491.23</v>
      </c>
      <c r="O8" s="4"/>
    </row>
    <row r="9" spans="1:15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</sheetData>
  <mergeCells count="12">
    <mergeCell ref="G3:J3"/>
    <mergeCell ref="K3:L3"/>
    <mergeCell ref="A1:O1"/>
    <mergeCell ref="A3:A4"/>
    <mergeCell ref="B3:B4"/>
    <mergeCell ref="C3:C4"/>
    <mergeCell ref="D3:D4"/>
    <mergeCell ref="E3:E4"/>
    <mergeCell ref="F3:F4"/>
    <mergeCell ref="M3:M4"/>
    <mergeCell ref="N3:N4"/>
    <mergeCell ref="O3:O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Bang tinh thuong Tet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KinhcanLap</dc:creator>
  <cp:lastModifiedBy>KinhcanLap</cp:lastModifiedBy>
  <dcterms:created xsi:type="dcterms:W3CDTF">2022-12-29T15:06:02Z</dcterms:created>
  <dcterms:modified xsi:type="dcterms:W3CDTF">2023-01-02T07:49:30Z</dcterms:modified>
</cp:coreProperties>
</file>